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19416" windowHeight="10296" tabRatio="863" activeTab="2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s="1"/>
  <c r="C40" i="64" l="1"/>
  <c r="A3" i="65"/>
  <c r="A1" i="65"/>
  <c r="A3" i="60" l="1"/>
  <c r="A1" i="60"/>
  <c r="A3" i="62" l="1"/>
  <c r="A1" i="62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<sst xmlns="http://schemas.openxmlformats.org/spreadsheetml/2006/main" count="865" uniqueCount="595">
  <si>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</si>
  <si>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</si>
  <si>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</si>
  <si>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</si>
  <si>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</si>
  <si>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</si>
  <si>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</si>
  <si>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</si>
  <si>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</si>
  <si>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</si>
  <si>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</si>
  <si>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</si>
  <si>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</si>
  <si>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</si>
  <si>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</si>
  <si>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</si>
  <si>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</si>
  <si>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</si>
  <si>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</si>
  <si>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</si>
  <si>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</si>
  <si>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</si>
  <si>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</si>
  <si>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</si>
  <si>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</si>
  <si>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</si>
  <si>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</si>
  <si>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</si>
  <si>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</si>
  <si>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</si>
  <si>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</si>
  <si>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</si>
  <si>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</si>
  <si>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</si>
  <si>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</si>
  <si>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</si>
  <si>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</si>
  <si>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</si>
  <si>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</si>
  <si>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</si>
  <si>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</si>
  <si>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</si>
  <si>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</si>
  <si>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</si>
  <si>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</si>
  <si>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</si>
  <si>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</si>
  <si>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</si>
  <si>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</si>
  <si>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</si>
  <si>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</si>
  <si>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</si>
  <si>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</si>
  <si>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</si>
  <si>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</si>
  <si>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</si>
  <si>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</si>
  <si>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</si>
  <si>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</si>
  <si>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</si>
  <si>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</si>
  <si>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</si>
  <si>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</si>
  <si>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</si>
  <si>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</si>
  <si>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</si>
  <si>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</si>
  <si>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</si>
  <si>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</si>
  <si>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</si>
  <si>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</si>
  <si>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</si>
  <si>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</si>
  <si>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</si>
  <si>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</si>
  <si>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</si>
  <si>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</si>
  <si>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</si>
  <si>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</si>
  <si>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</si>
  <si>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</si>
  <si>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</si>
  <si>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</si>
  <si>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</si>
  <si>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</si>
  <si>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</si>
  <si>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</si>
  <si>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</si>
  <si>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</si>
  <si>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</si>
  <si>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</si>
  <si>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</si>
  <si>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</si>
  <si>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</si>
  <si>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</si>
  <si>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</si>
  <si>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</si>
  <si>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</si>
  <si>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</si>
  <si>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</si>
  <si>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</si>
  <si>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</si>
  <si>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</si>
  <si>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</si>
  <si>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</si>
  <si>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</si>
  <si>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</si>
  <si>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</si>
  <si>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</si>
  <si>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</si>
  <si>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</si>
  <si>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</si>
  <si>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</si>
  <si>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Nombre del Ente Público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</si>
  <si>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</si>
  <si>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</si>
  <si>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</si>
  <si>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</si>
  <si>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</si>
  <si>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</si>
  <si>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</si>
  <si>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</si>
  <si>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</si>
  <si>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</si>
  <si>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</si>
  <si>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</si>
  <si>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</si>
  <si>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</si>
  <si>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</si>
  <si>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</si>
  <si>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</si>
  <si>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</si>
  <si>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</si>
  <si>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</si>
  <si>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</si>
  <si>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</si>
  <si>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</si>
  <si>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</si>
  <si>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</si>
  <si>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</si>
  <si>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</si>
  <si>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</si>
  <si>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</si>
  <si>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</si>
  <si>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</si>
  <si>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</si>
  <si>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</si>
  <si>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</si>
  <si>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</si>
  <si>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</si>
  <si>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</si>
  <si>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</si>
  <si>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</si>
  <si>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</si>
  <si>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</si>
  <si>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</si>
  <si>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</si>
  <si>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</si>
  <si>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</si>
  <si>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</si>
  <si>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</si>
  <si>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</si>
  <si>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</si>
  <si>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</si>
  <si>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</si>
  <si>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</si>
  <si>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</si>
  <si>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</si>
  <si>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</si>
  <si>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</si>
  <si>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</si>
  <si>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</si>
  <si>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</si>
  <si>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</si>
  <si>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</si>
  <si>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</si>
  <si>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</si>
  <si>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</si>
  <si>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</si>
  <si>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</si>
  <si>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</si>
  <si>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</si>
  <si>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</si>
  <si>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</si>
  <si>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</si>
  <si>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</si>
  <si>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</si>
  <si>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</si>
  <si>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</si>
  <si>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</si>
  <si>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</si>
  <si>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</si>
  <si>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</si>
  <si>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</si>
  <si>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</si>
  <si>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</si>
  <si>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</si>
  <si>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</si>
  <si>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</si>
  <si>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</si>
  <si>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</si>
  <si>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</si>
  <si>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</si>
  <si>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</si>
  <si>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</si>
  <si>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</si>
  <si>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</si>
  <si>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</si>
  <si>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</si>
  <si>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</si>
  <si>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</si>
  <si>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</si>
  <si>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</si>
  <si>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</si>
  <si>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</si>
  <si>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</si>
  <si>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</si>
  <si>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</si>
  <si>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</si>
  <si>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</si>
  <si>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</si>
  <si>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</si>
  <si>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</si>
  <si>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</si>
  <si>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</si>
  <si>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</si>
  <si>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</si>
  <si>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</si>
  <si>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</si>
  <si>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</si>
  <si>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</si>
  <si>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</si>
  <si>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</si>
  <si>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</si>
  <si>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</si>
  <si>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</si>
  <si>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</si>
  <si>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</si>
  <si>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</si>
  <si>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</si>
  <si>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</si>
  <si>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</si>
  <si>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</si>
  <si>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</si>
  <si>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</si>
  <si>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</si>
  <si>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</si>
  <si>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</si>
  <si>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</si>
  <si>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</si>
  <si>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</si>
  <si>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</si>
  <si>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</si>
  <si>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</si>
  <si>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</si>
  <si>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</si>
  <si>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</si>
  <si>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</si>
  <si>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</si>
  <si>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</si>
  <si>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</si>
  <si>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</si>
  <si>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</si>
  <si>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</si>
  <si>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</si>
  <si>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</si>
  <si>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</si>
  <si>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</si>
  <si>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</si>
  <si>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</si>
  <si>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</si>
  <si>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</si>
  <si>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</si>
  <si>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</si>
  <si>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</si>
  <si>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</si>
  <si>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</si>
  <si>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</si>
  <si>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</si>
  <si>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</si>
  <si>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</si>
  <si>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</si>
  <si>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</si>
  <si>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</si>
  <si>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</si>
  <si>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</si>
  <si>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</si>
  <si>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</si>
  <si>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</si>
  <si>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</si>
  <si>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</si>
  <si>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</si>
  <si>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</si>
  <si>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</si>
  <si>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</si>
  <si>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</si>
  <si>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</si>
  <si>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</si>
  <si>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</si>
  <si>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</si>
  <si>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</si>
  <si>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</si>
  <si>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</si>
  <si>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</si>
  <si>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</si>
  <si>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</si>
  <si>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</si>
  <si>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</si>
  <si>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</si>
  <si>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</si>
  <si>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</si>
  <si>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</si>
  <si>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</si>
  <si>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</si>
  <si>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</si>
  <si>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</si>
  <si>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</si>
  <si>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</si>
  <si>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</si>
  <si>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</si>
  <si>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</si>
  <si>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</si>
  <si>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</si>
  <si>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</si>
  <si>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</si>
  <si>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</si>
  <si>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</si>
  <si>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</si>
  <si>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</si>
  <si>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</si>
  <si>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</si>
  <si>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</si>
  <si>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</si>
  <si>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</si>
  <si>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</si>
  <si>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</si>
  <si>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</si>
  <si>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</si>
  <si>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</si>
  <si>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</si>
  <si>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</si>
  <si>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</si>
  <si>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</si>
  <si>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</si>
  <si>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</si>
  <si>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</si>
  <si>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</si>
  <si>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</si>
  <si>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</si>
  <si>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</si>
  <si>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</si>
  <si>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</si>
  <si>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</si>
  <si>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</si>
  <si>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</si>
  <si>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</si>
  <si>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</si>
  <si>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</si>
  <si>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</si>
  <si>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</si>
  <si>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</si>
  <si>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</si>
  <si>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</si>
  <si>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</si>
  <si>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</si>
  <si>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</si>
  <si>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</si>
  <si>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</si>
  <si>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</si>
  <si>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</si>
  <si>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</si>
  <si>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</si>
  <si>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</si>
  <si>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</si>
  <si>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</si>
  <si>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</si>
  <si>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</si>
  <si>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</si>
  <si>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</si>
  <si>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</si>
  <si>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</si>
  <si>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</si>
  <si>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</si>
  <si>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</si>
  <si>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</si>
  <si>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</si>
  <si>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</si>
  <si>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</si>
  <si>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</si>
  <si>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</si>
  <si>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</si>
  <si>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</si>
  <si>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</si>
  <si>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</si>
  <si>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</si>
  <si>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</si>
  <si>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</si>
  <si>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</si>
  <si>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</si>
  <si>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</si>
  <si>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Correspondiente del XXXX al XXXX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</si>
  <si>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</si>
  <si>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</si>
  <si>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</si>
  <si>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</si>
  <si>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</si>
  <si>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</si>
  <si>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</si>
  <si>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</si>
  <si>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</si>
  <si>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</si>
  <si>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</si>
  <si>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</si>
  <si>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</si>
  <si>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</si>
  <si>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</si>
  <si>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</si>
  <si>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</si>
  <si>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</si>
  <si>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</si>
  <si>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</si>
  <si>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</si>
  <si>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</si>
  <si>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</si>
  <si>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</si>
  <si>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</si>
  <si>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</si>
  <si>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</si>
  <si>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</si>
  <si>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</si>
  <si>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</si>
  <si>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</si>
  <si>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</si>
  <si>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</si>
  <si>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</si>
  <si>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</si>
  <si>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</si>
  <si>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</si>
  <si>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</si>
  <si>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</si>
  <si>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</si>
  <si>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</si>
  <si>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</si>
  <si>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</si>
  <si>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</si>
  <si>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</si>
  <si>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</si>
  <si>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</si>
  <si>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</si>
  <si>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</si>
  <si>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</si>
  <si>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</si>
  <si>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</si>
  <si>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</si>
  <si>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</si>
  <si>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</si>
  <si>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</si>
  <si>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</si>
  <si>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</si>
  <si>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</si>
  <si>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</si>
  <si>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</si>
  <si>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</si>
  <si>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</si>
  <si>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</si>
  <si>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</si>
  <si>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</si>
  <si>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</si>
  <si>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</si>
  <si>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</si>
  <si>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</si>
  <si>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</si>
  <si>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</si>
  <si>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</si>
  <si>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</si>
  <si>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</si>
  <si>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</si>
  <si>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</si>
  <si>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</si>
  <si>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</si>
  <si>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</si>
  <si>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</si>
  <si>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</si>
  <si>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</si>
  <si>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</si>
  <si>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</si>
  <si>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</si>
  <si>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</si>
  <si>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</si>
  <si>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</si>
  <si>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</si>
  <si>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</si>
  <si>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</si>
  <si>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</si>
  <si>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</si>
  <si>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</si>
  <si>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</si>
  <si>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</si>
  <si>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</si>
  <si>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</si>
  <si>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</si>
  <si>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</si>
  <si>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</si>
  <si>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</si>
  <si>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</si>
  <si>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</si>
  <si>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</si>
  <si>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</si>
  <si>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</si>
  <si>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</si>
  <si>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</si>
  <si>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</si>
  <si>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</si>
  <si>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</si>
  <si>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</si>
  <si>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</si>
  <si>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</si>
  <si>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</si>
  <si>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</si>
  <si>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</si>
  <si>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</si>
  <si>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</si>
  <si>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</si>
  <si>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</si>
  <si>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</si>
  <si>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</si>
  <si>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</si>
  <si>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</si>
  <si>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</si>
  <si>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</si>
  <si>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</si>
  <si>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</si>
  <si>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</si>
  <si>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</si>
  <si>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</si>
  <si>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</si>
  <si>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</si>
  <si>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</si>
  <si>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</si>
  <si>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</si>
  <si>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</si>
  <si>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</si>
  <si>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</si>
  <si>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</si>
  <si>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</si>
  <si>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</si>
  <si>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</si>
  <si>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</si>
  <si>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</si>
  <si>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</si>
  <si>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</si>
  <si>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</si>
  <si>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</si>
  <si>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</si>
  <si>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</si>
  <si>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</si>
  <si>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</si>
  <si>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</si>
  <si>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</si>
  <si>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</si>
  <si>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</si>
  <si>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</si>
  <si>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</si>
  <si>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</si>
  <si>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</si>
  <si>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</si>
  <si>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</si>
  <si>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</si>
  <si>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</si>
  <si>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</si>
  <si>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</si>
  <si>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</si>
  <si>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</si>
  <si>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</si>
  <si>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</si>
  <si>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</si>
  <si>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</si>
  <si>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</si>
  <si>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</si>
  <si>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</si>
  <si>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</si>
  <si>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</si>
  <si>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</si>
  <si>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</si>
  <si>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</si>
  <si>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</si>
  <si>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</si>
  <si>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</si>
  <si>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</si>
  <si>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</si>
  <si>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</si>
  <si>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</si>
  <si>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</si>
  <si>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UNIVERSIDAD TECNOLOGICA DE SAN MIGUEL ALLENDE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</si>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</sst>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5" ht="16.2" customHeight="1" x14ac:dyDescent="0.2">
      <c r="A1" s="170" t="s">
        <v>593</v>
      </c>
      <c r="B1" s="171"/>
      <c r="C1" s="87" t="s">
        <v>488</v>
      </c>
      <c r="D1" s="88">
        <v>2026</v>
      </c>
    </row>
    <row r="2" spans="1:5" ht="16.2" customHeight="1" x14ac:dyDescent="0.2">
      <c r="A2" s="172" t="s">
        <v>487</v>
      </c>
      <c r="B2" s="173"/>
      <c r="C2" s="155" t="s">
        <v>489</v>
      </c>
      <c r="D2" s="89" t="s">
        <v>491</v>
      </c>
    </row>
    <row r="3" spans="1:5" ht="16.2" customHeight="1" x14ac:dyDescent="0.2">
      <c r="A3" s="172" t="s">
        <v>594</v>
      </c>
      <c r="B3" s="173"/>
      <c r="C3" s="155" t="s">
        <v>490</v>
      </c>
      <c r="D3" s="90">
        <v>2</v>
      </c>
    </row>
    <row r="4" spans="1:5" ht="16.2" customHeight="1" x14ac:dyDescent="0.2">
      <c r="A4" s="172" t="s">
        <v>508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475</v>
      </c>
      <c r="B10" s="150" t="s">
        <v>541</v>
      </c>
      <c r="C10" s="151"/>
      <c r="D10" s="152"/>
    </row>
    <row r="11" spans="1:5" x14ac:dyDescent="0.2">
      <c r="A11" s="159" t="s">
        <v>476</v>
      </c>
      <c r="B11" s="150" t="s">
        <v>272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482</v>
      </c>
      <c r="C15" s="151"/>
      <c r="D15" s="152"/>
    </row>
    <row r="16" spans="1:5" x14ac:dyDescent="0.2">
      <c r="A16" s="159" t="s">
        <v>7</v>
      </c>
      <c r="B16" s="150" t="s">
        <v>483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484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566</v>
      </c>
      <c r="C25" s="151"/>
      <c r="D25" s="152"/>
    </row>
    <row r="26" spans="1:4" x14ac:dyDescent="0.2">
      <c r="A26" s="159" t="s">
        <v>568</v>
      </c>
      <c r="B26" s="150" t="s">
        <v>569</v>
      </c>
      <c r="C26" s="151"/>
      <c r="D26" s="152"/>
    </row>
    <row r="27" spans="1:4" x14ac:dyDescent="0.2">
      <c r="A27" s="159" t="s">
        <v>567</v>
      </c>
      <c r="B27" s="150" t="s">
        <v>570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574</v>
      </c>
      <c r="C30" s="151"/>
      <c r="D30" s="152"/>
    </row>
    <row r="31" spans="1:4" x14ac:dyDescent="0.2">
      <c r="A31" s="159" t="s">
        <v>27</v>
      </c>
      <c r="B31" s="150" t="s">
        <v>575</v>
      </c>
      <c r="C31" s="151"/>
      <c r="D31" s="152"/>
    </row>
    <row r="32" spans="1:4" x14ac:dyDescent="0.2">
      <c r="A32" s="159" t="s">
        <v>38</v>
      </c>
      <c r="B32" s="150" t="s">
        <v>576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509</v>
      </c>
      <c r="C40" s="151"/>
      <c r="D40" s="152"/>
    </row>
    <row r="41" spans="1:4" x14ac:dyDescent="0.2">
      <c r="A41" s="158"/>
      <c r="B41" s="150" t="s">
        <v>539</v>
      </c>
      <c r="C41" s="151"/>
      <c r="D41" s="152"/>
    </row>
    <row r="42" spans="1:4" x14ac:dyDescent="0.2">
      <c r="A42" s="158"/>
      <c r="B42" s="150" t="s">
        <v>540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510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A92" sqref="A92:E92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5" t="str">
        <f>ESF!A1</f>
        <v>UNIVERSIDAD TECNOLOGICA DE SAN MIGUEL ALLENDE</v>
      </c>
      <c r="B1" s="175"/>
      <c r="C1" s="175"/>
      <c r="D1" s="2" t="s">
        <v>488</v>
      </c>
      <c r="E1" s="8" t="s">
        <v>496</v>
      </c>
    </row>
    <row r="2" spans="1:5" s="3" customFormat="1" ht="19.05" customHeight="1" x14ac:dyDescent="0.3">
      <c r="A2" s="175" t="s">
        <v>493</v>
      </c>
      <c r="B2" s="175"/>
      <c r="C2" s="175"/>
      <c r="D2" s="2" t="s">
        <v>489</v>
      </c>
      <c r="E2" s="8" t="s">
        <v>491</v>
      </c>
    </row>
    <row r="3" spans="1:5" s="3" customFormat="1" ht="19.05" customHeight="1" x14ac:dyDescent="0.3">
      <c r="A3" s="175" t="str">
        <f>ESF!A3</f>
        <v>Del 1 de Enero al 30 de Junio de 2026</v>
      </c>
      <c r="B3" s="175"/>
      <c r="C3" s="175"/>
      <c r="D3" s="2" t="s">
        <v>490</v>
      </c>
      <c r="E3" s="8">
        <v>1</v>
      </c>
    </row>
    <row r="4" spans="1:5" s="3" customFormat="1" ht="19.05" customHeight="1" x14ac:dyDescent="0.3">
      <c r="A4" s="175" t="s">
        <v>508</v>
      </c>
      <c r="B4" s="175"/>
      <c r="C4" s="175"/>
      <c r="D4" s="2"/>
      <c r="E4" s="8"/>
    </row>
    <row r="5" spans="1:5" x14ac:dyDescent="0.2">
      <c r="A5" s="176" t="s">
        <v>114</v>
      </c>
      <c r="B5" s="176"/>
      <c r="C5" s="176"/>
      <c r="D5" s="176"/>
      <c r="E5" s="176"/>
    </row>
    <row r="7" spans="1:5" x14ac:dyDescent="0.2">
      <c r="A7" s="174" t="s">
        <v>543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271</v>
      </c>
      <c r="E8" s="121" t="s">
        <v>577</v>
      </c>
    </row>
    <row r="9" spans="1:5" x14ac:dyDescent="0.2">
      <c r="A9" s="92">
        <v>4000</v>
      </c>
      <c r="B9" s="91" t="s">
        <v>541</v>
      </c>
      <c r="C9" s="122">
        <f>SUM(C10+C57+C69)</f>
        <v>0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>SIN INFORMACIÓN QUE REVELAR</v>
      </c>
    </row>
    <row r="10" spans="1:5" x14ac:dyDescent="0.2">
      <c r="A10" s="92">
        <v>4100</v>
      </c>
      <c r="B10" s="91" t="s">
        <v>218</v>
      </c>
      <c r="C10" s="122">
        <f>SUM(C11+C21+C27+C30+C36+C39+C48)</f>
        <v>0</v>
      </c>
      <c r="D10" s="95" t="e">
        <f>C10/$C$9</f>
        <v>#DIV/0!</v>
      </c>
      <c r="E10" s="24"/>
    </row>
    <row r="11" spans="1:5" x14ac:dyDescent="0.2">
      <c r="A11" s="92">
        <v>4110</v>
      </c>
      <c r="B11" s="91" t="s">
        <v>219</v>
      </c>
      <c r="C11" s="122">
        <f>SUM(C12:C20)</f>
        <v>0</v>
      </c>
      <c r="D11" s="95" t="e">
        <f>C11/$C$9</f>
        <v>#DIV/0!</v>
      </c>
      <c r="E11" s="24"/>
    </row>
    <row r="12" spans="1:5" x14ac:dyDescent="0.2">
      <c r="A12" s="25">
        <v>4111</v>
      </c>
      <c r="B12" s="26" t="s">
        <v>220</v>
      </c>
      <c r="C12" s="123">
        <v>0</v>
      </c>
      <c r="D12" s="29" t="e">
        <f t="shared" ref="D12:D75" si="0">C12/$C$9</f>
        <v>#DIV/0!</v>
      </c>
      <c r="E12" s="24"/>
    </row>
    <row r="13" spans="1:5" x14ac:dyDescent="0.2">
      <c r="A13" s="25">
        <v>4112</v>
      </c>
      <c r="B13" s="26" t="s">
        <v>221</v>
      </c>
      <c r="C13" s="123">
        <v>0</v>
      </c>
      <c r="D13" s="29" t="e">
        <f t="shared" si="0"/>
        <v>#DIV/0!</v>
      </c>
      <c r="E13" s="24"/>
    </row>
    <row r="14" spans="1:5" x14ac:dyDescent="0.2">
      <c r="A14" s="25">
        <v>4113</v>
      </c>
      <c r="B14" s="26" t="s">
        <v>222</v>
      </c>
      <c r="C14" s="123">
        <v>0</v>
      </c>
      <c r="D14" s="29" t="e">
        <f t="shared" si="0"/>
        <v>#DIV/0!</v>
      </c>
      <c r="E14" s="24"/>
    </row>
    <row r="15" spans="1:5" x14ac:dyDescent="0.2">
      <c r="A15" s="25">
        <v>4114</v>
      </c>
      <c r="B15" s="26" t="s">
        <v>223</v>
      </c>
      <c r="C15" s="123">
        <v>0</v>
      </c>
      <c r="D15" s="29" t="e">
        <f t="shared" si="0"/>
        <v>#DIV/0!</v>
      </c>
      <c r="E15" s="24"/>
    </row>
    <row r="16" spans="1:5" x14ac:dyDescent="0.2">
      <c r="A16" s="25">
        <v>4115</v>
      </c>
      <c r="B16" s="26" t="s">
        <v>224</v>
      </c>
      <c r="C16" s="123">
        <v>0</v>
      </c>
      <c r="D16" s="29" t="e">
        <f t="shared" si="0"/>
        <v>#DIV/0!</v>
      </c>
      <c r="E16" s="24"/>
    </row>
    <row r="17" spans="1:5" x14ac:dyDescent="0.2">
      <c r="A17" s="25">
        <v>4116</v>
      </c>
      <c r="B17" s="26" t="s">
        <v>225</v>
      </c>
      <c r="C17" s="123">
        <v>0</v>
      </c>
      <c r="D17" s="29" t="e">
        <f t="shared" si="0"/>
        <v>#DIV/0!</v>
      </c>
      <c r="E17" s="24"/>
    </row>
    <row r="18" spans="1:5" x14ac:dyDescent="0.2">
      <c r="A18" s="25">
        <v>4117</v>
      </c>
      <c r="B18" s="26" t="s">
        <v>226</v>
      </c>
      <c r="C18" s="123">
        <v>0</v>
      </c>
      <c r="D18" s="29" t="e">
        <f t="shared" si="0"/>
        <v>#DIV/0!</v>
      </c>
      <c r="E18" s="24"/>
    </row>
    <row r="19" spans="1:5" ht="20.399999999999999" x14ac:dyDescent="0.2">
      <c r="A19" s="25">
        <v>4118</v>
      </c>
      <c r="B19" s="27" t="s">
        <v>404</v>
      </c>
      <c r="C19" s="123">
        <v>0</v>
      </c>
      <c r="D19" s="29" t="e">
        <f t="shared" si="0"/>
        <v>#DIV/0!</v>
      </c>
      <c r="E19" s="24"/>
    </row>
    <row r="20" spans="1:5" x14ac:dyDescent="0.2">
      <c r="A20" s="25">
        <v>4119</v>
      </c>
      <c r="B20" s="26" t="s">
        <v>227</v>
      </c>
      <c r="C20" s="123">
        <v>0</v>
      </c>
      <c r="D20" s="29" t="e">
        <f t="shared" si="0"/>
        <v>#DIV/0!</v>
      </c>
      <c r="E20" s="24"/>
    </row>
    <row r="21" spans="1:5" x14ac:dyDescent="0.2">
      <c r="A21" s="92">
        <v>4120</v>
      </c>
      <c r="B21" s="91" t="s">
        <v>228</v>
      </c>
      <c r="C21" s="122">
        <f>SUM(C22:C26)</f>
        <v>0</v>
      </c>
      <c r="D21" s="95" t="e">
        <f t="shared" si="0"/>
        <v>#DIV/0!</v>
      </c>
      <c r="E21" s="24"/>
    </row>
    <row r="22" spans="1:5" x14ac:dyDescent="0.2">
      <c r="A22" s="25">
        <v>4121</v>
      </c>
      <c r="B22" s="26" t="s">
        <v>229</v>
      </c>
      <c r="C22" s="123">
        <v>0</v>
      </c>
      <c r="D22" s="29" t="e">
        <f t="shared" si="0"/>
        <v>#DIV/0!</v>
      </c>
      <c r="E22" s="24"/>
    </row>
    <row r="23" spans="1:5" x14ac:dyDescent="0.2">
      <c r="A23" s="25">
        <v>4122</v>
      </c>
      <c r="B23" s="26" t="s">
        <v>405</v>
      </c>
      <c r="C23" s="123">
        <v>0</v>
      </c>
      <c r="D23" s="29" t="e">
        <f t="shared" si="0"/>
        <v>#DIV/0!</v>
      </c>
      <c r="E23" s="24"/>
    </row>
    <row r="24" spans="1:5" x14ac:dyDescent="0.2">
      <c r="A24" s="25">
        <v>4123</v>
      </c>
      <c r="B24" s="26" t="s">
        <v>230</v>
      </c>
      <c r="C24" s="123">
        <v>0</v>
      </c>
      <c r="D24" s="29" t="e">
        <f t="shared" si="0"/>
        <v>#DIV/0!</v>
      </c>
      <c r="E24" s="24"/>
    </row>
    <row r="25" spans="1:5" x14ac:dyDescent="0.2">
      <c r="A25" s="25">
        <v>4124</v>
      </c>
      <c r="B25" s="26" t="s">
        <v>231</v>
      </c>
      <c r="C25" s="123">
        <v>0</v>
      </c>
      <c r="D25" s="29" t="e">
        <f t="shared" si="0"/>
        <v>#DIV/0!</v>
      </c>
      <c r="E25" s="24"/>
    </row>
    <row r="26" spans="1:5" x14ac:dyDescent="0.2">
      <c r="A26" s="25">
        <v>4129</v>
      </c>
      <c r="B26" s="26" t="s">
        <v>232</v>
      </c>
      <c r="C26" s="123">
        <v>0</v>
      </c>
      <c r="D26" s="29" t="e">
        <f t="shared" si="0"/>
        <v>#DIV/0!</v>
      </c>
      <c r="E26" s="24"/>
    </row>
    <row r="27" spans="1:5" x14ac:dyDescent="0.2">
      <c r="A27" s="92">
        <v>4130</v>
      </c>
      <c r="B27" s="91" t="s">
        <v>233</v>
      </c>
      <c r="C27" s="122">
        <f>SUM(C28:C29)</f>
        <v>0</v>
      </c>
      <c r="D27" s="95" t="e">
        <f t="shared" si="0"/>
        <v>#DIV/0!</v>
      </c>
      <c r="E27" s="24"/>
    </row>
    <row r="28" spans="1:5" x14ac:dyDescent="0.2">
      <c r="A28" s="25">
        <v>4131</v>
      </c>
      <c r="B28" s="26" t="s">
        <v>234</v>
      </c>
      <c r="C28" s="123">
        <v>0</v>
      </c>
      <c r="D28" s="29" t="e">
        <f t="shared" si="0"/>
        <v>#DIV/0!</v>
      </c>
      <c r="E28" s="24"/>
    </row>
    <row r="29" spans="1:5" ht="20.399999999999999" x14ac:dyDescent="0.2">
      <c r="A29" s="25">
        <v>4132</v>
      </c>
      <c r="B29" s="27" t="s">
        <v>406</v>
      </c>
      <c r="C29" s="123">
        <v>0</v>
      </c>
      <c r="D29" s="29" t="e">
        <f t="shared" si="0"/>
        <v>#DIV/0!</v>
      </c>
      <c r="E29" s="24"/>
    </row>
    <row r="30" spans="1:5" x14ac:dyDescent="0.2">
      <c r="A30" s="92">
        <v>4140</v>
      </c>
      <c r="B30" s="91" t="s">
        <v>235</v>
      </c>
      <c r="C30" s="122">
        <f>SUM(C31:C35)</f>
        <v>0</v>
      </c>
      <c r="D30" s="95" t="e">
        <f t="shared" si="0"/>
        <v>#DIV/0!</v>
      </c>
      <c r="E30" s="24"/>
    </row>
    <row r="31" spans="1:5" x14ac:dyDescent="0.2">
      <c r="A31" s="25">
        <v>4141</v>
      </c>
      <c r="B31" s="26" t="s">
        <v>236</v>
      </c>
      <c r="C31" s="123">
        <v>0</v>
      </c>
      <c r="D31" s="29" t="e">
        <f t="shared" si="0"/>
        <v>#DIV/0!</v>
      </c>
      <c r="E31" s="24"/>
    </row>
    <row r="32" spans="1:5" x14ac:dyDescent="0.2">
      <c r="A32" s="25">
        <v>4143</v>
      </c>
      <c r="B32" s="26" t="s">
        <v>237</v>
      </c>
      <c r="C32" s="123">
        <v>0</v>
      </c>
      <c r="D32" s="29" t="e">
        <f t="shared" si="0"/>
        <v>#DIV/0!</v>
      </c>
      <c r="E32" s="24"/>
    </row>
    <row r="33" spans="1:5" x14ac:dyDescent="0.2">
      <c r="A33" s="25">
        <v>4144</v>
      </c>
      <c r="B33" s="26" t="s">
        <v>238</v>
      </c>
      <c r="C33" s="123">
        <v>0</v>
      </c>
      <c r="D33" s="29" t="e">
        <f t="shared" si="0"/>
        <v>#DIV/0!</v>
      </c>
      <c r="E33" s="24"/>
    </row>
    <row r="34" spans="1:5" ht="20.399999999999999" x14ac:dyDescent="0.2">
      <c r="A34" s="25">
        <v>4145</v>
      </c>
      <c r="B34" s="27" t="s">
        <v>407</v>
      </c>
      <c r="C34" s="123">
        <v>0</v>
      </c>
      <c r="D34" s="29" t="e">
        <f t="shared" si="0"/>
        <v>#DIV/0!</v>
      </c>
      <c r="E34" s="24"/>
    </row>
    <row r="35" spans="1:5" x14ac:dyDescent="0.2">
      <c r="A35" s="25">
        <v>4149</v>
      </c>
      <c r="B35" s="26" t="s">
        <v>239</v>
      </c>
      <c r="C35" s="123">
        <v>0</v>
      </c>
      <c r="D35" s="29" t="e">
        <f t="shared" si="0"/>
        <v>#DIV/0!</v>
      </c>
      <c r="E35" s="24"/>
    </row>
    <row r="36" spans="1:5" x14ac:dyDescent="0.2">
      <c r="A36" s="92">
        <v>4150</v>
      </c>
      <c r="B36" s="91" t="s">
        <v>408</v>
      </c>
      <c r="C36" s="122">
        <f>SUM(C37:C38)</f>
        <v>0</v>
      </c>
      <c r="D36" s="95" t="e">
        <f t="shared" si="0"/>
        <v>#DIV/0!</v>
      </c>
      <c r="E36" s="24"/>
    </row>
    <row r="37" spans="1:5" x14ac:dyDescent="0.2">
      <c r="A37" s="25">
        <v>4151</v>
      </c>
      <c r="B37" s="26" t="s">
        <v>408</v>
      </c>
      <c r="C37" s="123">
        <v>0</v>
      </c>
      <c r="D37" s="29" t="e">
        <f t="shared" si="0"/>
        <v>#DIV/0!</v>
      </c>
      <c r="E37" s="24"/>
    </row>
    <row r="38" spans="1:5" ht="20.399999999999999" x14ac:dyDescent="0.2">
      <c r="A38" s="25">
        <v>4154</v>
      </c>
      <c r="B38" s="27" t="s">
        <v>409</v>
      </c>
      <c r="C38" s="123">
        <v>0</v>
      </c>
      <c r="D38" s="29" t="e">
        <f t="shared" si="0"/>
        <v>#DIV/0!</v>
      </c>
      <c r="E38" s="24"/>
    </row>
    <row r="39" spans="1:5" x14ac:dyDescent="0.2">
      <c r="A39" s="92">
        <v>4160</v>
      </c>
      <c r="B39" s="91" t="s">
        <v>410</v>
      </c>
      <c r="C39" s="122">
        <f>SUM(C40:C47)</f>
        <v>0</v>
      </c>
      <c r="D39" s="95" t="e">
        <f t="shared" si="0"/>
        <v>#DIV/0!</v>
      </c>
      <c r="E39" s="24"/>
    </row>
    <row r="40" spans="1:5" x14ac:dyDescent="0.2">
      <c r="A40" s="25">
        <v>4161</v>
      </c>
      <c r="B40" s="26" t="s">
        <v>240</v>
      </c>
      <c r="C40" s="123">
        <v>0</v>
      </c>
      <c r="D40" s="29" t="e">
        <f t="shared" si="0"/>
        <v>#DIV/0!</v>
      </c>
      <c r="E40" s="24"/>
    </row>
    <row r="41" spans="1:5" x14ac:dyDescent="0.2">
      <c r="A41" s="25">
        <v>4162</v>
      </c>
      <c r="B41" s="26" t="s">
        <v>241</v>
      </c>
      <c r="C41" s="123">
        <v>0</v>
      </c>
      <c r="D41" s="29" t="e">
        <f t="shared" si="0"/>
        <v>#DIV/0!</v>
      </c>
      <c r="E41" s="24"/>
    </row>
    <row r="42" spans="1:5" x14ac:dyDescent="0.2">
      <c r="A42" s="25">
        <v>4163</v>
      </c>
      <c r="B42" s="26" t="s">
        <v>242</v>
      </c>
      <c r="C42" s="123">
        <v>0</v>
      </c>
      <c r="D42" s="29" t="e">
        <f t="shared" si="0"/>
        <v>#DIV/0!</v>
      </c>
      <c r="E42" s="24"/>
    </row>
    <row r="43" spans="1:5" x14ac:dyDescent="0.2">
      <c r="A43" s="25">
        <v>4164</v>
      </c>
      <c r="B43" s="26" t="s">
        <v>243</v>
      </c>
      <c r="C43" s="123">
        <v>0</v>
      </c>
      <c r="D43" s="29" t="e">
        <f t="shared" si="0"/>
        <v>#DIV/0!</v>
      </c>
      <c r="E43" s="24"/>
    </row>
    <row r="44" spans="1:5" x14ac:dyDescent="0.2">
      <c r="A44" s="25">
        <v>4165</v>
      </c>
      <c r="B44" s="26" t="s">
        <v>244</v>
      </c>
      <c r="C44" s="123">
        <v>0</v>
      </c>
      <c r="D44" s="29" t="e">
        <f t="shared" si="0"/>
        <v>#DIV/0!</v>
      </c>
      <c r="E44" s="24"/>
    </row>
    <row r="45" spans="1:5" ht="20.399999999999999" x14ac:dyDescent="0.2">
      <c r="A45" s="25">
        <v>4166</v>
      </c>
      <c r="B45" s="27" t="s">
        <v>411</v>
      </c>
      <c r="C45" s="123">
        <v>0</v>
      </c>
      <c r="D45" s="29" t="e">
        <f t="shared" si="0"/>
        <v>#DIV/0!</v>
      </c>
      <c r="E45" s="24"/>
    </row>
    <row r="46" spans="1:5" x14ac:dyDescent="0.2">
      <c r="A46" s="25">
        <v>4168</v>
      </c>
      <c r="B46" s="26" t="s">
        <v>245</v>
      </c>
      <c r="C46" s="123">
        <v>0</v>
      </c>
      <c r="D46" s="29" t="e">
        <f t="shared" si="0"/>
        <v>#DIV/0!</v>
      </c>
      <c r="E46" s="24"/>
    </row>
    <row r="47" spans="1:5" x14ac:dyDescent="0.2">
      <c r="A47" s="25">
        <v>4169</v>
      </c>
      <c r="B47" s="26" t="s">
        <v>246</v>
      </c>
      <c r="C47" s="123">
        <v>0</v>
      </c>
      <c r="D47" s="29" t="e">
        <f t="shared" si="0"/>
        <v>#DIV/0!</v>
      </c>
      <c r="E47" s="24"/>
    </row>
    <row r="48" spans="1:5" x14ac:dyDescent="0.2">
      <c r="A48" s="92">
        <v>4170</v>
      </c>
      <c r="B48" s="91" t="s">
        <v>486</v>
      </c>
      <c r="C48" s="122">
        <f>SUM(C49:C56)</f>
        <v>0</v>
      </c>
      <c r="D48" s="95" t="e">
        <f t="shared" si="0"/>
        <v>#DIV/0!</v>
      </c>
      <c r="E48" s="24"/>
    </row>
    <row r="49" spans="1:5" x14ac:dyDescent="0.2">
      <c r="A49" s="25">
        <v>4171</v>
      </c>
      <c r="B49" s="26" t="s">
        <v>412</v>
      </c>
      <c r="C49" s="123">
        <v>0</v>
      </c>
      <c r="D49" s="29" t="e">
        <f t="shared" si="0"/>
        <v>#DIV/0!</v>
      </c>
      <c r="E49" s="24"/>
    </row>
    <row r="50" spans="1:5" x14ac:dyDescent="0.2">
      <c r="A50" s="25">
        <v>4172</v>
      </c>
      <c r="B50" s="26" t="s">
        <v>413</v>
      </c>
      <c r="C50" s="123">
        <v>0</v>
      </c>
      <c r="D50" s="29" t="e">
        <f t="shared" si="0"/>
        <v>#DIV/0!</v>
      </c>
      <c r="E50" s="24"/>
    </row>
    <row r="51" spans="1:5" ht="20.399999999999999" x14ac:dyDescent="0.2">
      <c r="A51" s="25">
        <v>4173</v>
      </c>
      <c r="B51" s="27" t="s">
        <v>414</v>
      </c>
      <c r="C51" s="123">
        <v>0</v>
      </c>
      <c r="D51" s="29" t="e">
        <f t="shared" si="0"/>
        <v>#DIV/0!</v>
      </c>
      <c r="E51" s="24"/>
    </row>
    <row r="52" spans="1:5" ht="20.399999999999999" x14ac:dyDescent="0.2">
      <c r="A52" s="25">
        <v>4174</v>
      </c>
      <c r="B52" s="27" t="s">
        <v>415</v>
      </c>
      <c r="C52" s="123">
        <v>0</v>
      </c>
      <c r="D52" s="29" t="e">
        <f t="shared" si="0"/>
        <v>#DIV/0!</v>
      </c>
      <c r="E52" s="24"/>
    </row>
    <row r="53" spans="1:5" ht="20.399999999999999" x14ac:dyDescent="0.2">
      <c r="A53" s="25">
        <v>4175</v>
      </c>
      <c r="B53" s="27" t="s">
        <v>416</v>
      </c>
      <c r="C53" s="123">
        <v>0</v>
      </c>
      <c r="D53" s="29" t="e">
        <f t="shared" si="0"/>
        <v>#DIV/0!</v>
      </c>
      <c r="E53" s="24"/>
    </row>
    <row r="54" spans="1:5" ht="20.399999999999999" x14ac:dyDescent="0.2">
      <c r="A54" s="25">
        <v>4176</v>
      </c>
      <c r="B54" s="27" t="s">
        <v>417</v>
      </c>
      <c r="C54" s="123">
        <v>0</v>
      </c>
      <c r="D54" s="29" t="e">
        <f t="shared" si="0"/>
        <v>#DIV/0!</v>
      </c>
      <c r="E54" s="24"/>
    </row>
    <row r="55" spans="1:5" ht="20.399999999999999" x14ac:dyDescent="0.2">
      <c r="A55" s="25">
        <v>4177</v>
      </c>
      <c r="B55" s="27" t="s">
        <v>418</v>
      </c>
      <c r="C55" s="123">
        <v>0</v>
      </c>
      <c r="D55" s="29" t="e">
        <f t="shared" si="0"/>
        <v>#DIV/0!</v>
      </c>
      <c r="E55" s="24"/>
    </row>
    <row r="56" spans="1:5" x14ac:dyDescent="0.2">
      <c r="A56" s="25">
        <v>4178</v>
      </c>
      <c r="B56" s="27" t="s">
        <v>419</v>
      </c>
      <c r="C56" s="123">
        <v>0</v>
      </c>
      <c r="D56" s="29" t="e">
        <f t="shared" si="0"/>
        <v>#DIV/0!</v>
      </c>
      <c r="E56" s="24"/>
    </row>
    <row r="57" spans="1:5" ht="30.6" x14ac:dyDescent="0.2">
      <c r="A57" s="92">
        <v>4200</v>
      </c>
      <c r="B57" s="93" t="s">
        <v>420</v>
      </c>
      <c r="C57" s="122">
        <f>+C58+C64</f>
        <v>0</v>
      </c>
      <c r="D57" s="95" t="e">
        <f t="shared" si="0"/>
        <v>#DIV/0!</v>
      </c>
      <c r="E57" s="24"/>
    </row>
    <row r="58" spans="1:5" ht="20.399999999999999" x14ac:dyDescent="0.2">
      <c r="A58" s="92">
        <v>4210</v>
      </c>
      <c r="B58" s="93" t="s">
        <v>421</v>
      </c>
      <c r="C58" s="122">
        <f>SUM(C59:C63)</f>
        <v>0</v>
      </c>
      <c r="D58" s="95" t="e">
        <f t="shared" si="0"/>
        <v>#DIV/0!</v>
      </c>
      <c r="E58" s="24"/>
    </row>
    <row r="59" spans="1:5" x14ac:dyDescent="0.2">
      <c r="A59" s="25">
        <v>4211</v>
      </c>
      <c r="B59" s="26" t="s">
        <v>247</v>
      </c>
      <c r="C59" s="123">
        <v>0</v>
      </c>
      <c r="D59" s="29" t="e">
        <f t="shared" si="0"/>
        <v>#DIV/0!</v>
      </c>
      <c r="E59" s="24"/>
    </row>
    <row r="60" spans="1:5" x14ac:dyDescent="0.2">
      <c r="A60" s="25">
        <v>4212</v>
      </c>
      <c r="B60" s="26" t="s">
        <v>248</v>
      </c>
      <c r="C60" s="123">
        <v>0</v>
      </c>
      <c r="D60" s="29" t="e">
        <f t="shared" si="0"/>
        <v>#DIV/0!</v>
      </c>
      <c r="E60" s="24"/>
    </row>
    <row r="61" spans="1:5" x14ac:dyDescent="0.2">
      <c r="A61" s="25">
        <v>4213</v>
      </c>
      <c r="B61" s="26" t="s">
        <v>249</v>
      </c>
      <c r="C61" s="123">
        <v>0</v>
      </c>
      <c r="D61" s="29" t="e">
        <f t="shared" si="0"/>
        <v>#DIV/0!</v>
      </c>
      <c r="E61" s="24"/>
    </row>
    <row r="62" spans="1:5" x14ac:dyDescent="0.2">
      <c r="A62" s="25">
        <v>4214</v>
      </c>
      <c r="B62" s="26" t="s">
        <v>422</v>
      </c>
      <c r="C62" s="123">
        <v>0</v>
      </c>
      <c r="D62" s="29" t="e">
        <f t="shared" si="0"/>
        <v>#DIV/0!</v>
      </c>
      <c r="E62" s="24"/>
    </row>
    <row r="63" spans="1:5" x14ac:dyDescent="0.2">
      <c r="A63" s="25">
        <v>4215</v>
      </c>
      <c r="B63" s="26" t="s">
        <v>423</v>
      </c>
      <c r="C63" s="123">
        <v>0</v>
      </c>
      <c r="D63" s="29" t="e">
        <f t="shared" si="0"/>
        <v>#DIV/0!</v>
      </c>
      <c r="E63" s="24"/>
    </row>
    <row r="64" spans="1:5" x14ac:dyDescent="0.2">
      <c r="A64" s="92">
        <v>4220</v>
      </c>
      <c r="B64" s="91" t="s">
        <v>250</v>
      </c>
      <c r="C64" s="122">
        <f>SUM(C65:C68)</f>
        <v>0</v>
      </c>
      <c r="D64" s="95" t="e">
        <f t="shared" si="0"/>
        <v>#DIV/0!</v>
      </c>
      <c r="E64" s="24"/>
    </row>
    <row r="65" spans="1:5" x14ac:dyDescent="0.2">
      <c r="A65" s="25">
        <v>4221</v>
      </c>
      <c r="B65" s="26" t="s">
        <v>251</v>
      </c>
      <c r="C65" s="123">
        <v>0</v>
      </c>
      <c r="D65" s="29" t="e">
        <f t="shared" si="0"/>
        <v>#DIV/0!</v>
      </c>
      <c r="E65" s="24"/>
    </row>
    <row r="66" spans="1:5" x14ac:dyDescent="0.2">
      <c r="A66" s="25">
        <v>4223</v>
      </c>
      <c r="B66" s="26" t="s">
        <v>252</v>
      </c>
      <c r="C66" s="123">
        <v>0</v>
      </c>
      <c r="D66" s="29" t="e">
        <f t="shared" si="0"/>
        <v>#DIV/0!</v>
      </c>
      <c r="E66" s="24"/>
    </row>
    <row r="67" spans="1:5" x14ac:dyDescent="0.2">
      <c r="A67" s="25">
        <v>4225</v>
      </c>
      <c r="B67" s="26" t="s">
        <v>254</v>
      </c>
      <c r="C67" s="123">
        <v>0</v>
      </c>
      <c r="D67" s="29" t="e">
        <f t="shared" si="0"/>
        <v>#DIV/0!</v>
      </c>
      <c r="E67" s="24"/>
    </row>
    <row r="68" spans="1:5" x14ac:dyDescent="0.2">
      <c r="A68" s="25">
        <v>4227</v>
      </c>
      <c r="B68" s="26" t="s">
        <v>424</v>
      </c>
      <c r="C68" s="123">
        <v>0</v>
      </c>
      <c r="D68" s="29" t="e">
        <f t="shared" si="0"/>
        <v>#DIV/0!</v>
      </c>
      <c r="E68" s="24"/>
    </row>
    <row r="69" spans="1:5" x14ac:dyDescent="0.2">
      <c r="A69" s="94">
        <v>4300</v>
      </c>
      <c r="B69" s="91" t="s">
        <v>255</v>
      </c>
      <c r="C69" s="122">
        <f>C70+C73+C79+C81+C83</f>
        <v>0</v>
      </c>
      <c r="D69" s="95" t="e">
        <f t="shared" si="0"/>
        <v>#DIV/0!</v>
      </c>
      <c r="E69" s="26"/>
    </row>
    <row r="70" spans="1:5" x14ac:dyDescent="0.2">
      <c r="A70" s="94">
        <v>4310</v>
      </c>
      <c r="B70" s="91" t="s">
        <v>256</v>
      </c>
      <c r="C70" s="122">
        <f>SUM(C71:C72)</f>
        <v>0</v>
      </c>
      <c r="D70" s="95" t="e">
        <f t="shared" si="0"/>
        <v>#DIV/0!</v>
      </c>
      <c r="E70" s="26"/>
    </row>
    <row r="71" spans="1:5" x14ac:dyDescent="0.2">
      <c r="A71" s="28">
        <v>4311</v>
      </c>
      <c r="B71" s="26" t="s">
        <v>425</v>
      </c>
      <c r="C71" s="123">
        <v>0</v>
      </c>
      <c r="D71" s="29" t="e">
        <f t="shared" si="0"/>
        <v>#DIV/0!</v>
      </c>
      <c r="E71" s="26"/>
    </row>
    <row r="72" spans="1:5" x14ac:dyDescent="0.2">
      <c r="A72" s="28">
        <v>4319</v>
      </c>
      <c r="B72" s="26" t="s">
        <v>257</v>
      </c>
      <c r="C72" s="123">
        <v>0</v>
      </c>
      <c r="D72" s="29" t="e">
        <f t="shared" si="0"/>
        <v>#DIV/0!</v>
      </c>
      <c r="E72" s="26"/>
    </row>
    <row r="73" spans="1:5" x14ac:dyDescent="0.2">
      <c r="A73" s="94">
        <v>4320</v>
      </c>
      <c r="B73" s="91" t="s">
        <v>258</v>
      </c>
      <c r="C73" s="122">
        <f>SUM(C74:C78)</f>
        <v>0</v>
      </c>
      <c r="D73" s="95" t="e">
        <f t="shared" si="0"/>
        <v>#DIV/0!</v>
      </c>
      <c r="E73" s="26"/>
    </row>
    <row r="74" spans="1:5" x14ac:dyDescent="0.2">
      <c r="A74" s="28">
        <v>4321</v>
      </c>
      <c r="B74" s="26" t="s">
        <v>259</v>
      </c>
      <c r="C74" s="123">
        <v>0</v>
      </c>
      <c r="D74" s="29" t="e">
        <f t="shared" si="0"/>
        <v>#DIV/0!</v>
      </c>
      <c r="E74" s="26"/>
    </row>
    <row r="75" spans="1:5" x14ac:dyDescent="0.2">
      <c r="A75" s="28">
        <v>4322</v>
      </c>
      <c r="B75" s="26" t="s">
        <v>260</v>
      </c>
      <c r="C75" s="123">
        <v>0</v>
      </c>
      <c r="D75" s="29" t="e">
        <f t="shared" si="0"/>
        <v>#DIV/0!</v>
      </c>
      <c r="E75" s="26"/>
    </row>
    <row r="76" spans="1:5" x14ac:dyDescent="0.2">
      <c r="A76" s="28">
        <v>4323</v>
      </c>
      <c r="B76" s="26" t="s">
        <v>261</v>
      </c>
      <c r="C76" s="123">
        <v>0</v>
      </c>
      <c r="D76" s="29" t="e">
        <f t="shared" ref="D76:D90" si="1">C76/$C$9</f>
        <v>#DIV/0!</v>
      </c>
      <c r="E76" s="26"/>
    </row>
    <row r="77" spans="1:5" x14ac:dyDescent="0.2">
      <c r="A77" s="28">
        <v>4324</v>
      </c>
      <c r="B77" s="26" t="s">
        <v>262</v>
      </c>
      <c r="C77" s="123">
        <v>0</v>
      </c>
      <c r="D77" s="29" t="e">
        <f t="shared" si="1"/>
        <v>#DIV/0!</v>
      </c>
      <c r="E77" s="26"/>
    </row>
    <row r="78" spans="1:5" x14ac:dyDescent="0.2">
      <c r="A78" s="28">
        <v>4325</v>
      </c>
      <c r="B78" s="26" t="s">
        <v>263</v>
      </c>
      <c r="C78" s="123">
        <v>0</v>
      </c>
      <c r="D78" s="29" t="e">
        <f t="shared" si="1"/>
        <v>#DIV/0!</v>
      </c>
      <c r="E78" s="26"/>
    </row>
    <row r="79" spans="1:5" x14ac:dyDescent="0.2">
      <c r="A79" s="94">
        <v>4330</v>
      </c>
      <c r="B79" s="91" t="s">
        <v>264</v>
      </c>
      <c r="C79" s="122">
        <f>SUM(C80)</f>
        <v>0</v>
      </c>
      <c r="D79" s="95" t="e">
        <f t="shared" si="1"/>
        <v>#DIV/0!</v>
      </c>
      <c r="E79" s="26"/>
    </row>
    <row r="80" spans="1:5" x14ac:dyDescent="0.2">
      <c r="A80" s="28">
        <v>4331</v>
      </c>
      <c r="B80" s="26" t="s">
        <v>264</v>
      </c>
      <c r="C80" s="123">
        <v>0</v>
      </c>
      <c r="D80" s="29" t="e">
        <f t="shared" si="1"/>
        <v>#DIV/0!</v>
      </c>
      <c r="E80" s="26"/>
    </row>
    <row r="81" spans="1:5" x14ac:dyDescent="0.2">
      <c r="A81" s="94">
        <v>4340</v>
      </c>
      <c r="B81" s="91" t="s">
        <v>265</v>
      </c>
      <c r="C81" s="122">
        <f>SUM(C82)</f>
        <v>0</v>
      </c>
      <c r="D81" s="95" t="e">
        <f t="shared" si="1"/>
        <v>#DIV/0!</v>
      </c>
      <c r="E81" s="26"/>
    </row>
    <row r="82" spans="1:5" x14ac:dyDescent="0.2">
      <c r="A82" s="28">
        <v>4341</v>
      </c>
      <c r="B82" s="26" t="s">
        <v>265</v>
      </c>
      <c r="C82" s="123">
        <v>0</v>
      </c>
      <c r="D82" s="29" t="e">
        <f t="shared" si="1"/>
        <v>#DIV/0!</v>
      </c>
      <c r="E82" s="26"/>
    </row>
    <row r="83" spans="1:5" x14ac:dyDescent="0.2">
      <c r="A83" s="94">
        <v>4390</v>
      </c>
      <c r="B83" s="91" t="s">
        <v>266</v>
      </c>
      <c r="C83" s="122">
        <f>SUM(C84:C90)</f>
        <v>0</v>
      </c>
      <c r="D83" s="95" t="e">
        <f t="shared" si="1"/>
        <v>#DIV/0!</v>
      </c>
      <c r="E83" s="26"/>
    </row>
    <row r="84" spans="1:5" x14ac:dyDescent="0.2">
      <c r="A84" s="28">
        <v>4392</v>
      </c>
      <c r="B84" s="26" t="s">
        <v>267</v>
      </c>
      <c r="C84" s="123">
        <v>0</v>
      </c>
      <c r="D84" s="29" t="e">
        <f t="shared" si="1"/>
        <v>#DIV/0!</v>
      </c>
      <c r="E84" s="26"/>
    </row>
    <row r="85" spans="1:5" x14ac:dyDescent="0.2">
      <c r="A85" s="28">
        <v>4393</v>
      </c>
      <c r="B85" s="26" t="s">
        <v>426</v>
      </c>
      <c r="C85" s="123">
        <v>0</v>
      </c>
      <c r="D85" s="29" t="e">
        <f t="shared" si="1"/>
        <v>#DIV/0!</v>
      </c>
      <c r="E85" s="26"/>
    </row>
    <row r="86" spans="1:5" x14ac:dyDescent="0.2">
      <c r="A86" s="28">
        <v>4394</v>
      </c>
      <c r="B86" s="26" t="s">
        <v>268</v>
      </c>
      <c r="C86" s="123">
        <v>0</v>
      </c>
      <c r="D86" s="29" t="e">
        <f t="shared" si="1"/>
        <v>#DIV/0!</v>
      </c>
      <c r="E86" s="26"/>
    </row>
    <row r="87" spans="1:5" x14ac:dyDescent="0.2">
      <c r="A87" s="28">
        <v>4395</v>
      </c>
      <c r="B87" s="26" t="s">
        <v>269</v>
      </c>
      <c r="C87" s="123">
        <v>0</v>
      </c>
      <c r="D87" s="29" t="e">
        <f t="shared" si="1"/>
        <v>#DIV/0!</v>
      </c>
      <c r="E87" s="26"/>
    </row>
    <row r="88" spans="1:5" x14ac:dyDescent="0.2">
      <c r="A88" s="28">
        <v>4396</v>
      </c>
      <c r="B88" s="26" t="s">
        <v>270</v>
      </c>
      <c r="C88" s="123">
        <v>0</v>
      </c>
      <c r="D88" s="29" t="e">
        <f t="shared" si="1"/>
        <v>#DIV/0!</v>
      </c>
      <c r="E88" s="26"/>
    </row>
    <row r="89" spans="1:5" x14ac:dyDescent="0.2">
      <c r="A89" s="28">
        <v>4397</v>
      </c>
      <c r="B89" s="26" t="s">
        <v>427</v>
      </c>
      <c r="C89" s="123">
        <v>0</v>
      </c>
      <c r="D89" s="29" t="e">
        <f t="shared" si="1"/>
        <v>#DIV/0!</v>
      </c>
      <c r="E89" s="26"/>
    </row>
    <row r="90" spans="1:5" x14ac:dyDescent="0.2">
      <c r="A90" s="28">
        <v>4399</v>
      </c>
      <c r="B90" s="26" t="s">
        <v>266</v>
      </c>
      <c r="C90" s="123">
        <v>0</v>
      </c>
      <c r="D90" s="29" t="e">
        <f t="shared" si="1"/>
        <v>#DIV/0!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542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271</v>
      </c>
      <c r="E93" s="23" t="s">
        <v>577</v>
      </c>
    </row>
    <row r="94" spans="1:5" x14ac:dyDescent="0.2">
      <c r="A94" s="94">
        <v>5000</v>
      </c>
      <c r="B94" s="91" t="s">
        <v>272</v>
      </c>
      <c r="C94" s="122">
        <f>C95+C123+C156+C166+C181+C210</f>
        <v>0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>SIN INFORMACIÓN QUE REVELAR</v>
      </c>
    </row>
    <row r="95" spans="1:5" x14ac:dyDescent="0.2">
      <c r="A95" s="94">
        <v>5100</v>
      </c>
      <c r="B95" s="91" t="s">
        <v>273</v>
      </c>
      <c r="C95" s="122">
        <f>C96+C103+C113</f>
        <v>0</v>
      </c>
      <c r="D95" s="95" t="e">
        <f>C95/$C$94</f>
        <v>#DIV/0!</v>
      </c>
      <c r="E95" s="26"/>
    </row>
    <row r="96" spans="1:5" x14ac:dyDescent="0.2">
      <c r="A96" s="94">
        <v>5110</v>
      </c>
      <c r="B96" s="91" t="s">
        <v>274</v>
      </c>
      <c r="C96" s="122">
        <f>SUM(C97:C102)</f>
        <v>0</v>
      </c>
      <c r="D96" s="95" t="e">
        <f t="shared" ref="D96:D159" si="2">C96/$C$94</f>
        <v>#DIV/0!</v>
      </c>
      <c r="E96" s="26"/>
    </row>
    <row r="97" spans="1:5" x14ac:dyDescent="0.2">
      <c r="A97" s="28">
        <v>5111</v>
      </c>
      <c r="B97" s="26" t="s">
        <v>275</v>
      </c>
      <c r="C97" s="123">
        <v>0</v>
      </c>
      <c r="D97" s="29" t="e">
        <f t="shared" si="2"/>
        <v>#DIV/0!</v>
      </c>
      <c r="E97" s="26"/>
    </row>
    <row r="98" spans="1:5" x14ac:dyDescent="0.2">
      <c r="A98" s="28">
        <v>5112</v>
      </c>
      <c r="B98" s="26" t="s">
        <v>276</v>
      </c>
      <c r="C98" s="123">
        <v>0</v>
      </c>
      <c r="D98" s="29" t="e">
        <f t="shared" si="2"/>
        <v>#DIV/0!</v>
      </c>
      <c r="E98" s="26"/>
    </row>
    <row r="99" spans="1:5" x14ac:dyDescent="0.2">
      <c r="A99" s="28">
        <v>5113</v>
      </c>
      <c r="B99" s="26" t="s">
        <v>277</v>
      </c>
      <c r="C99" s="123">
        <v>0</v>
      </c>
      <c r="D99" s="29" t="e">
        <f t="shared" si="2"/>
        <v>#DIV/0!</v>
      </c>
      <c r="E99" s="26"/>
    </row>
    <row r="100" spans="1:5" x14ac:dyDescent="0.2">
      <c r="A100" s="28">
        <v>5114</v>
      </c>
      <c r="B100" s="26" t="s">
        <v>278</v>
      </c>
      <c r="C100" s="123">
        <v>0</v>
      </c>
      <c r="D100" s="29" t="e">
        <f t="shared" si="2"/>
        <v>#DIV/0!</v>
      </c>
      <c r="E100" s="26"/>
    </row>
    <row r="101" spans="1:5" x14ac:dyDescent="0.2">
      <c r="A101" s="28">
        <v>5115</v>
      </c>
      <c r="B101" s="26" t="s">
        <v>279</v>
      </c>
      <c r="C101" s="123">
        <v>0</v>
      </c>
      <c r="D101" s="29" t="e">
        <f t="shared" si="2"/>
        <v>#DIV/0!</v>
      </c>
      <c r="E101" s="26"/>
    </row>
    <row r="102" spans="1:5" x14ac:dyDescent="0.2">
      <c r="A102" s="28">
        <v>5116</v>
      </c>
      <c r="B102" s="26" t="s">
        <v>280</v>
      </c>
      <c r="C102" s="123">
        <v>0</v>
      </c>
      <c r="D102" s="29" t="e">
        <f t="shared" si="2"/>
        <v>#DIV/0!</v>
      </c>
      <c r="E102" s="26"/>
    </row>
    <row r="103" spans="1:5" x14ac:dyDescent="0.2">
      <c r="A103" s="94">
        <v>5120</v>
      </c>
      <c r="B103" s="91" t="s">
        <v>281</v>
      </c>
      <c r="C103" s="122">
        <f>SUM(C104:C112)</f>
        <v>0</v>
      </c>
      <c r="D103" s="95" t="e">
        <f t="shared" si="2"/>
        <v>#DIV/0!</v>
      </c>
      <c r="E103" s="26"/>
    </row>
    <row r="104" spans="1:5" x14ac:dyDescent="0.2">
      <c r="A104" s="28">
        <v>5121</v>
      </c>
      <c r="B104" s="26" t="s">
        <v>282</v>
      </c>
      <c r="C104" s="123">
        <v>0</v>
      </c>
      <c r="D104" s="29" t="e">
        <f t="shared" si="2"/>
        <v>#DIV/0!</v>
      </c>
      <c r="E104" s="26"/>
    </row>
    <row r="105" spans="1:5" x14ac:dyDescent="0.2">
      <c r="A105" s="28">
        <v>5122</v>
      </c>
      <c r="B105" s="26" t="s">
        <v>283</v>
      </c>
      <c r="C105" s="123">
        <v>0</v>
      </c>
      <c r="D105" s="29" t="e">
        <f t="shared" si="2"/>
        <v>#DIV/0!</v>
      </c>
      <c r="E105" s="26"/>
    </row>
    <row r="106" spans="1:5" x14ac:dyDescent="0.2">
      <c r="A106" s="28">
        <v>5123</v>
      </c>
      <c r="B106" s="26" t="s">
        <v>284</v>
      </c>
      <c r="C106" s="123">
        <v>0</v>
      </c>
      <c r="D106" s="29" t="e">
        <f t="shared" si="2"/>
        <v>#DIV/0!</v>
      </c>
      <c r="E106" s="26"/>
    </row>
    <row r="107" spans="1:5" x14ac:dyDescent="0.2">
      <c r="A107" s="28">
        <v>5124</v>
      </c>
      <c r="B107" s="26" t="s">
        <v>285</v>
      </c>
      <c r="C107" s="123">
        <v>0</v>
      </c>
      <c r="D107" s="29" t="e">
        <f t="shared" si="2"/>
        <v>#DIV/0!</v>
      </c>
      <c r="E107" s="26"/>
    </row>
    <row r="108" spans="1:5" x14ac:dyDescent="0.2">
      <c r="A108" s="28">
        <v>5125</v>
      </c>
      <c r="B108" s="26" t="s">
        <v>286</v>
      </c>
      <c r="C108" s="123">
        <v>0</v>
      </c>
      <c r="D108" s="29" t="e">
        <f t="shared" si="2"/>
        <v>#DIV/0!</v>
      </c>
      <c r="E108" s="26"/>
    </row>
    <row r="109" spans="1:5" x14ac:dyDescent="0.2">
      <c r="A109" s="28">
        <v>5126</v>
      </c>
      <c r="B109" s="26" t="s">
        <v>287</v>
      </c>
      <c r="C109" s="123">
        <v>0</v>
      </c>
      <c r="D109" s="29" t="e">
        <f t="shared" si="2"/>
        <v>#DIV/0!</v>
      </c>
      <c r="E109" s="26"/>
    </row>
    <row r="110" spans="1:5" x14ac:dyDescent="0.2">
      <c r="A110" s="28">
        <v>5127</v>
      </c>
      <c r="B110" s="26" t="s">
        <v>288</v>
      </c>
      <c r="C110" s="123">
        <v>0</v>
      </c>
      <c r="D110" s="29" t="e">
        <f t="shared" si="2"/>
        <v>#DIV/0!</v>
      </c>
      <c r="E110" s="26"/>
    </row>
    <row r="111" spans="1:5" x14ac:dyDescent="0.2">
      <c r="A111" s="28">
        <v>5128</v>
      </c>
      <c r="B111" s="26" t="s">
        <v>289</v>
      </c>
      <c r="C111" s="123">
        <v>0</v>
      </c>
      <c r="D111" s="29" t="e">
        <f t="shared" si="2"/>
        <v>#DIV/0!</v>
      </c>
      <c r="E111" s="26"/>
    </row>
    <row r="112" spans="1:5" x14ac:dyDescent="0.2">
      <c r="A112" s="28">
        <v>5129</v>
      </c>
      <c r="B112" s="26" t="s">
        <v>290</v>
      </c>
      <c r="C112" s="123">
        <v>0</v>
      </c>
      <c r="D112" s="29" t="e">
        <f t="shared" si="2"/>
        <v>#DIV/0!</v>
      </c>
      <c r="E112" s="26"/>
    </row>
    <row r="113" spans="1:5" x14ac:dyDescent="0.2">
      <c r="A113" s="94">
        <v>5130</v>
      </c>
      <c r="B113" s="91" t="s">
        <v>291</v>
      </c>
      <c r="C113" s="122">
        <f>SUM(C114:C122)</f>
        <v>0</v>
      </c>
      <c r="D113" s="95" t="e">
        <f t="shared" si="2"/>
        <v>#DIV/0!</v>
      </c>
      <c r="E113" s="26"/>
    </row>
    <row r="114" spans="1:5" x14ac:dyDescent="0.2">
      <c r="A114" s="28">
        <v>5131</v>
      </c>
      <c r="B114" s="26" t="s">
        <v>292</v>
      </c>
      <c r="C114" s="123">
        <v>0</v>
      </c>
      <c r="D114" s="29" t="e">
        <f t="shared" si="2"/>
        <v>#DIV/0!</v>
      </c>
      <c r="E114" s="26"/>
    </row>
    <row r="115" spans="1:5" x14ac:dyDescent="0.2">
      <c r="A115" s="28">
        <v>5132</v>
      </c>
      <c r="B115" s="26" t="s">
        <v>293</v>
      </c>
      <c r="C115" s="123">
        <v>0</v>
      </c>
      <c r="D115" s="29" t="e">
        <f t="shared" si="2"/>
        <v>#DIV/0!</v>
      </c>
      <c r="E115" s="26"/>
    </row>
    <row r="116" spans="1:5" x14ac:dyDescent="0.2">
      <c r="A116" s="28">
        <v>5133</v>
      </c>
      <c r="B116" s="26" t="s">
        <v>294</v>
      </c>
      <c r="C116" s="123">
        <v>0</v>
      </c>
      <c r="D116" s="29" t="e">
        <f t="shared" si="2"/>
        <v>#DIV/0!</v>
      </c>
      <c r="E116" s="26"/>
    </row>
    <row r="117" spans="1:5" x14ac:dyDescent="0.2">
      <c r="A117" s="28">
        <v>5134</v>
      </c>
      <c r="B117" s="26" t="s">
        <v>295</v>
      </c>
      <c r="C117" s="123">
        <v>0</v>
      </c>
      <c r="D117" s="29" t="e">
        <f t="shared" si="2"/>
        <v>#DIV/0!</v>
      </c>
      <c r="E117" s="26"/>
    </row>
    <row r="118" spans="1:5" x14ac:dyDescent="0.2">
      <c r="A118" s="28">
        <v>5135</v>
      </c>
      <c r="B118" s="26" t="s">
        <v>296</v>
      </c>
      <c r="C118" s="123">
        <v>0</v>
      </c>
      <c r="D118" s="29" t="e">
        <f t="shared" si="2"/>
        <v>#DIV/0!</v>
      </c>
      <c r="E118" s="26"/>
    </row>
    <row r="119" spans="1:5" x14ac:dyDescent="0.2">
      <c r="A119" s="28">
        <v>5136</v>
      </c>
      <c r="B119" s="26" t="s">
        <v>297</v>
      </c>
      <c r="C119" s="123">
        <v>0</v>
      </c>
      <c r="D119" s="29" t="e">
        <f t="shared" si="2"/>
        <v>#DIV/0!</v>
      </c>
      <c r="E119" s="26"/>
    </row>
    <row r="120" spans="1:5" x14ac:dyDescent="0.2">
      <c r="A120" s="28">
        <v>5137</v>
      </c>
      <c r="B120" s="26" t="s">
        <v>298</v>
      </c>
      <c r="C120" s="123">
        <v>0</v>
      </c>
      <c r="D120" s="29" t="e">
        <f t="shared" si="2"/>
        <v>#DIV/0!</v>
      </c>
      <c r="E120" s="26"/>
    </row>
    <row r="121" spans="1:5" x14ac:dyDescent="0.2">
      <c r="A121" s="28">
        <v>5138</v>
      </c>
      <c r="B121" s="26" t="s">
        <v>299</v>
      </c>
      <c r="C121" s="123">
        <v>0</v>
      </c>
      <c r="D121" s="29" t="e">
        <f t="shared" si="2"/>
        <v>#DIV/0!</v>
      </c>
      <c r="E121" s="26"/>
    </row>
    <row r="122" spans="1:5" x14ac:dyDescent="0.2">
      <c r="A122" s="28">
        <v>5139</v>
      </c>
      <c r="B122" s="26" t="s">
        <v>300</v>
      </c>
      <c r="C122" s="123">
        <v>0</v>
      </c>
      <c r="D122" s="29" t="e">
        <f t="shared" si="2"/>
        <v>#DIV/0!</v>
      </c>
      <c r="E122" s="26"/>
    </row>
    <row r="123" spans="1:5" x14ac:dyDescent="0.2">
      <c r="A123" s="94">
        <v>5200</v>
      </c>
      <c r="B123" s="91" t="s">
        <v>301</v>
      </c>
      <c r="C123" s="122">
        <f>C124+C127+C130+C133+C138+C142+C145+C147+C153</f>
        <v>0</v>
      </c>
      <c r="D123" s="95" t="e">
        <f t="shared" si="2"/>
        <v>#DIV/0!</v>
      </c>
      <c r="E123" s="26"/>
    </row>
    <row r="124" spans="1:5" x14ac:dyDescent="0.2">
      <c r="A124" s="94">
        <v>5210</v>
      </c>
      <c r="B124" s="91" t="s">
        <v>302</v>
      </c>
      <c r="C124" s="122">
        <f>SUM(C125:C126)</f>
        <v>0</v>
      </c>
      <c r="D124" s="95" t="e">
        <f t="shared" si="2"/>
        <v>#DIV/0!</v>
      </c>
      <c r="E124" s="26"/>
    </row>
    <row r="125" spans="1:5" x14ac:dyDescent="0.2">
      <c r="A125" s="28">
        <v>5211</v>
      </c>
      <c r="B125" s="26" t="s">
        <v>303</v>
      </c>
      <c r="C125" s="123">
        <v>0</v>
      </c>
      <c r="D125" s="29" t="e">
        <f t="shared" si="2"/>
        <v>#DIV/0!</v>
      </c>
      <c r="E125" s="26"/>
    </row>
    <row r="126" spans="1:5" x14ac:dyDescent="0.2">
      <c r="A126" s="28">
        <v>5212</v>
      </c>
      <c r="B126" s="26" t="s">
        <v>304</v>
      </c>
      <c r="C126" s="123">
        <v>0</v>
      </c>
      <c r="D126" s="29" t="e">
        <f t="shared" si="2"/>
        <v>#DIV/0!</v>
      </c>
      <c r="E126" s="26"/>
    </row>
    <row r="127" spans="1:5" x14ac:dyDescent="0.2">
      <c r="A127" s="94">
        <v>5220</v>
      </c>
      <c r="B127" s="91" t="s">
        <v>305</v>
      </c>
      <c r="C127" s="122">
        <f>SUM(C128:C129)</f>
        <v>0</v>
      </c>
      <c r="D127" s="95" t="e">
        <f t="shared" si="2"/>
        <v>#DIV/0!</v>
      </c>
      <c r="E127" s="26"/>
    </row>
    <row r="128" spans="1:5" x14ac:dyDescent="0.2">
      <c r="A128" s="28">
        <v>5221</v>
      </c>
      <c r="B128" s="26" t="s">
        <v>306</v>
      </c>
      <c r="C128" s="123">
        <v>0</v>
      </c>
      <c r="D128" s="29" t="e">
        <f t="shared" si="2"/>
        <v>#DIV/0!</v>
      </c>
      <c r="E128" s="26"/>
    </row>
    <row r="129" spans="1:5" x14ac:dyDescent="0.2">
      <c r="A129" s="28">
        <v>5222</v>
      </c>
      <c r="B129" s="26" t="s">
        <v>307</v>
      </c>
      <c r="C129" s="123">
        <v>0</v>
      </c>
      <c r="D129" s="29" t="e">
        <f t="shared" si="2"/>
        <v>#DIV/0!</v>
      </c>
      <c r="E129" s="26"/>
    </row>
    <row r="130" spans="1:5" x14ac:dyDescent="0.2">
      <c r="A130" s="94">
        <v>5230</v>
      </c>
      <c r="B130" s="91" t="s">
        <v>252</v>
      </c>
      <c r="C130" s="122">
        <f>SUM(C131:C132)</f>
        <v>0</v>
      </c>
      <c r="D130" s="95" t="e">
        <f t="shared" si="2"/>
        <v>#DIV/0!</v>
      </c>
      <c r="E130" s="26"/>
    </row>
    <row r="131" spans="1:5" x14ac:dyDescent="0.2">
      <c r="A131" s="28">
        <v>5231</v>
      </c>
      <c r="B131" s="26" t="s">
        <v>308</v>
      </c>
      <c r="C131" s="123">
        <v>0</v>
      </c>
      <c r="D131" s="29" t="e">
        <f t="shared" si="2"/>
        <v>#DIV/0!</v>
      </c>
      <c r="E131" s="26"/>
    </row>
    <row r="132" spans="1:5" x14ac:dyDescent="0.2">
      <c r="A132" s="28">
        <v>5232</v>
      </c>
      <c r="B132" s="26" t="s">
        <v>309</v>
      </c>
      <c r="C132" s="123">
        <v>0</v>
      </c>
      <c r="D132" s="29" t="e">
        <f t="shared" si="2"/>
        <v>#DIV/0!</v>
      </c>
      <c r="E132" s="26"/>
    </row>
    <row r="133" spans="1:5" x14ac:dyDescent="0.2">
      <c r="A133" s="94">
        <v>5240</v>
      </c>
      <c r="B133" s="91" t="s">
        <v>253</v>
      </c>
      <c r="C133" s="122">
        <f>SUM(C134:C137)</f>
        <v>0</v>
      </c>
      <c r="D133" s="95" t="e">
        <f t="shared" si="2"/>
        <v>#DIV/0!</v>
      </c>
      <c r="E133" s="26"/>
    </row>
    <row r="134" spans="1:5" x14ac:dyDescent="0.2">
      <c r="A134" s="28">
        <v>5241</v>
      </c>
      <c r="B134" s="26" t="s">
        <v>310</v>
      </c>
      <c r="C134" s="123">
        <v>0</v>
      </c>
      <c r="D134" s="29" t="e">
        <f t="shared" si="2"/>
        <v>#DIV/0!</v>
      </c>
      <c r="E134" s="26"/>
    </row>
    <row r="135" spans="1:5" x14ac:dyDescent="0.2">
      <c r="A135" s="28">
        <v>5242</v>
      </c>
      <c r="B135" s="26" t="s">
        <v>311</v>
      </c>
      <c r="C135" s="123">
        <v>0</v>
      </c>
      <c r="D135" s="29" t="e">
        <f t="shared" si="2"/>
        <v>#DIV/0!</v>
      </c>
      <c r="E135" s="26"/>
    </row>
    <row r="136" spans="1:5" x14ac:dyDescent="0.2">
      <c r="A136" s="28">
        <v>5243</v>
      </c>
      <c r="B136" s="26" t="s">
        <v>312</v>
      </c>
      <c r="C136" s="123">
        <v>0</v>
      </c>
      <c r="D136" s="29" t="e">
        <f t="shared" si="2"/>
        <v>#DIV/0!</v>
      </c>
      <c r="E136" s="26"/>
    </row>
    <row r="137" spans="1:5" x14ac:dyDescent="0.2">
      <c r="A137" s="28">
        <v>5244</v>
      </c>
      <c r="B137" s="26" t="s">
        <v>313</v>
      </c>
      <c r="C137" s="123">
        <v>0</v>
      </c>
      <c r="D137" s="29" t="e">
        <f t="shared" si="2"/>
        <v>#DIV/0!</v>
      </c>
      <c r="E137" s="26"/>
    </row>
    <row r="138" spans="1:5" x14ac:dyDescent="0.2">
      <c r="A138" s="94">
        <v>5250</v>
      </c>
      <c r="B138" s="91" t="s">
        <v>254</v>
      </c>
      <c r="C138" s="122">
        <f>SUM(C139:C141)</f>
        <v>0</v>
      </c>
      <c r="D138" s="95" t="e">
        <f t="shared" si="2"/>
        <v>#DIV/0!</v>
      </c>
      <c r="E138" s="26"/>
    </row>
    <row r="139" spans="1:5" x14ac:dyDescent="0.2">
      <c r="A139" s="28">
        <v>5251</v>
      </c>
      <c r="B139" s="26" t="s">
        <v>314</v>
      </c>
      <c r="C139" s="123">
        <v>0</v>
      </c>
      <c r="D139" s="29" t="e">
        <f t="shared" si="2"/>
        <v>#DIV/0!</v>
      </c>
      <c r="E139" s="26"/>
    </row>
    <row r="140" spans="1:5" x14ac:dyDescent="0.2">
      <c r="A140" s="28">
        <v>5252</v>
      </c>
      <c r="B140" s="26" t="s">
        <v>315</v>
      </c>
      <c r="C140" s="123">
        <v>0</v>
      </c>
      <c r="D140" s="29" t="e">
        <f t="shared" si="2"/>
        <v>#DIV/0!</v>
      </c>
      <c r="E140" s="26"/>
    </row>
    <row r="141" spans="1:5" x14ac:dyDescent="0.2">
      <c r="A141" s="28">
        <v>5259</v>
      </c>
      <c r="B141" s="26" t="s">
        <v>316</v>
      </c>
      <c r="C141" s="123">
        <v>0</v>
      </c>
      <c r="D141" s="29" t="e">
        <f t="shared" si="2"/>
        <v>#DIV/0!</v>
      </c>
      <c r="E141" s="26"/>
    </row>
    <row r="142" spans="1:5" x14ac:dyDescent="0.2">
      <c r="A142" s="94">
        <v>5260</v>
      </c>
      <c r="B142" s="91" t="s">
        <v>317</v>
      </c>
      <c r="C142" s="122">
        <f>SUM(C143:C144)</f>
        <v>0</v>
      </c>
      <c r="D142" s="95" t="e">
        <f t="shared" si="2"/>
        <v>#DIV/0!</v>
      </c>
      <c r="E142" s="26"/>
    </row>
    <row r="143" spans="1:5" x14ac:dyDescent="0.2">
      <c r="A143" s="28">
        <v>5261</v>
      </c>
      <c r="B143" s="26" t="s">
        <v>318</v>
      </c>
      <c r="C143" s="123">
        <v>0</v>
      </c>
      <c r="D143" s="29" t="e">
        <f t="shared" si="2"/>
        <v>#DIV/0!</v>
      </c>
      <c r="E143" s="26"/>
    </row>
    <row r="144" spans="1:5" x14ac:dyDescent="0.2">
      <c r="A144" s="28">
        <v>5262</v>
      </c>
      <c r="B144" s="26" t="s">
        <v>319</v>
      </c>
      <c r="C144" s="123">
        <v>0</v>
      </c>
      <c r="D144" s="29" t="e">
        <f t="shared" si="2"/>
        <v>#DIV/0!</v>
      </c>
      <c r="E144" s="26"/>
    </row>
    <row r="145" spans="1:5" x14ac:dyDescent="0.2">
      <c r="A145" s="94">
        <v>5270</v>
      </c>
      <c r="B145" s="91" t="s">
        <v>320</v>
      </c>
      <c r="C145" s="122">
        <f>SUM(C146)</f>
        <v>0</v>
      </c>
      <c r="D145" s="95" t="e">
        <f t="shared" si="2"/>
        <v>#DIV/0!</v>
      </c>
      <c r="E145" s="26"/>
    </row>
    <row r="146" spans="1:5" x14ac:dyDescent="0.2">
      <c r="A146" s="28">
        <v>5271</v>
      </c>
      <c r="B146" s="26" t="s">
        <v>321</v>
      </c>
      <c r="C146" s="123">
        <v>0</v>
      </c>
      <c r="D146" s="29" t="e">
        <f t="shared" si="2"/>
        <v>#DIV/0!</v>
      </c>
      <c r="E146" s="26"/>
    </row>
    <row r="147" spans="1:5" x14ac:dyDescent="0.2">
      <c r="A147" s="94">
        <v>5280</v>
      </c>
      <c r="B147" s="91" t="s">
        <v>322</v>
      </c>
      <c r="C147" s="122">
        <f>SUM(C148:C152)</f>
        <v>0</v>
      </c>
      <c r="D147" s="95" t="e">
        <f t="shared" si="2"/>
        <v>#DIV/0!</v>
      </c>
      <c r="E147" s="26"/>
    </row>
    <row r="148" spans="1:5" x14ac:dyDescent="0.2">
      <c r="A148" s="28">
        <v>5281</v>
      </c>
      <c r="B148" s="26" t="s">
        <v>323</v>
      </c>
      <c r="C148" s="123">
        <v>0</v>
      </c>
      <c r="D148" s="29" t="e">
        <f t="shared" si="2"/>
        <v>#DIV/0!</v>
      </c>
      <c r="E148" s="26"/>
    </row>
    <row r="149" spans="1:5" x14ac:dyDescent="0.2">
      <c r="A149" s="28">
        <v>5282</v>
      </c>
      <c r="B149" s="26" t="s">
        <v>324</v>
      </c>
      <c r="C149" s="123">
        <v>0</v>
      </c>
      <c r="D149" s="29" t="e">
        <f t="shared" si="2"/>
        <v>#DIV/0!</v>
      </c>
      <c r="E149" s="26"/>
    </row>
    <row r="150" spans="1:5" x14ac:dyDescent="0.2">
      <c r="A150" s="28">
        <v>5283</v>
      </c>
      <c r="B150" s="26" t="s">
        <v>325</v>
      </c>
      <c r="C150" s="123">
        <v>0</v>
      </c>
      <c r="D150" s="29" t="e">
        <f t="shared" si="2"/>
        <v>#DIV/0!</v>
      </c>
      <c r="E150" s="26"/>
    </row>
    <row r="151" spans="1:5" x14ac:dyDescent="0.2">
      <c r="A151" s="28">
        <v>5284</v>
      </c>
      <c r="B151" s="26" t="s">
        <v>326</v>
      </c>
      <c r="C151" s="123">
        <v>0</v>
      </c>
      <c r="D151" s="29" t="e">
        <f t="shared" si="2"/>
        <v>#DIV/0!</v>
      </c>
      <c r="E151" s="26"/>
    </row>
    <row r="152" spans="1:5" x14ac:dyDescent="0.2">
      <c r="A152" s="28">
        <v>5285</v>
      </c>
      <c r="B152" s="26" t="s">
        <v>327</v>
      </c>
      <c r="C152" s="123">
        <v>0</v>
      </c>
      <c r="D152" s="29" t="e">
        <f t="shared" si="2"/>
        <v>#DIV/0!</v>
      </c>
      <c r="E152" s="26"/>
    </row>
    <row r="153" spans="1:5" x14ac:dyDescent="0.2">
      <c r="A153" s="94">
        <v>5290</v>
      </c>
      <c r="B153" s="91" t="s">
        <v>328</v>
      </c>
      <c r="C153" s="122">
        <f>SUM(C154:C155)</f>
        <v>0</v>
      </c>
      <c r="D153" s="95" t="e">
        <f t="shared" si="2"/>
        <v>#DIV/0!</v>
      </c>
      <c r="E153" s="26"/>
    </row>
    <row r="154" spans="1:5" x14ac:dyDescent="0.2">
      <c r="A154" s="28">
        <v>5291</v>
      </c>
      <c r="B154" s="26" t="s">
        <v>329</v>
      </c>
      <c r="C154" s="123">
        <v>0</v>
      </c>
      <c r="D154" s="29" t="e">
        <f t="shared" si="2"/>
        <v>#DIV/0!</v>
      </c>
      <c r="E154" s="26"/>
    </row>
    <row r="155" spans="1:5" x14ac:dyDescent="0.2">
      <c r="A155" s="28">
        <v>5292</v>
      </c>
      <c r="B155" s="26" t="s">
        <v>330</v>
      </c>
      <c r="C155" s="123">
        <v>0</v>
      </c>
      <c r="D155" s="29" t="e">
        <f t="shared" si="2"/>
        <v>#DIV/0!</v>
      </c>
      <c r="E155" s="26"/>
    </row>
    <row r="156" spans="1:5" x14ac:dyDescent="0.2">
      <c r="A156" s="94">
        <v>5300</v>
      </c>
      <c r="B156" s="91" t="s">
        <v>331</v>
      </c>
      <c r="C156" s="122">
        <f>C157+C160+C163</f>
        <v>0</v>
      </c>
      <c r="D156" s="95" t="e">
        <f t="shared" si="2"/>
        <v>#DIV/0!</v>
      </c>
      <c r="E156" s="26"/>
    </row>
    <row r="157" spans="1:5" x14ac:dyDescent="0.2">
      <c r="A157" s="94">
        <v>5310</v>
      </c>
      <c r="B157" s="91" t="s">
        <v>247</v>
      </c>
      <c r="C157" s="122">
        <f>C158+C159</f>
        <v>0</v>
      </c>
      <c r="D157" s="95" t="e">
        <f t="shared" si="2"/>
        <v>#DIV/0!</v>
      </c>
      <c r="E157" s="26"/>
    </row>
    <row r="158" spans="1:5" x14ac:dyDescent="0.2">
      <c r="A158" s="28">
        <v>5311</v>
      </c>
      <c r="B158" s="26" t="s">
        <v>332</v>
      </c>
      <c r="C158" s="123">
        <v>0</v>
      </c>
      <c r="D158" s="29" t="e">
        <f t="shared" si="2"/>
        <v>#DIV/0!</v>
      </c>
      <c r="E158" s="26"/>
    </row>
    <row r="159" spans="1:5" x14ac:dyDescent="0.2">
      <c r="A159" s="28">
        <v>5312</v>
      </c>
      <c r="B159" s="26" t="s">
        <v>333</v>
      </c>
      <c r="C159" s="123">
        <v>0</v>
      </c>
      <c r="D159" s="29" t="e">
        <f t="shared" si="2"/>
        <v>#DIV/0!</v>
      </c>
      <c r="E159" s="26"/>
    </row>
    <row r="160" spans="1:5" x14ac:dyDescent="0.2">
      <c r="A160" s="94">
        <v>5320</v>
      </c>
      <c r="B160" s="91" t="s">
        <v>248</v>
      </c>
      <c r="C160" s="122">
        <f>SUM(C161:C162)</f>
        <v>0</v>
      </c>
      <c r="D160" s="95" t="e">
        <f t="shared" ref="D160:D212" si="3">C160/$C$94</f>
        <v>#DIV/0!</v>
      </c>
      <c r="E160" s="26"/>
    </row>
    <row r="161" spans="1:5" x14ac:dyDescent="0.2">
      <c r="A161" s="28">
        <v>5321</v>
      </c>
      <c r="B161" s="26" t="s">
        <v>334</v>
      </c>
      <c r="C161" s="123">
        <v>0</v>
      </c>
      <c r="D161" s="29" t="e">
        <f t="shared" si="3"/>
        <v>#DIV/0!</v>
      </c>
      <c r="E161" s="26"/>
    </row>
    <row r="162" spans="1:5" x14ac:dyDescent="0.2">
      <c r="A162" s="28">
        <v>5322</v>
      </c>
      <c r="B162" s="26" t="s">
        <v>335</v>
      </c>
      <c r="C162" s="123">
        <v>0</v>
      </c>
      <c r="D162" s="29" t="e">
        <f t="shared" si="3"/>
        <v>#DIV/0!</v>
      </c>
      <c r="E162" s="26"/>
    </row>
    <row r="163" spans="1:5" x14ac:dyDescent="0.2">
      <c r="A163" s="94">
        <v>5330</v>
      </c>
      <c r="B163" s="91" t="s">
        <v>249</v>
      </c>
      <c r="C163" s="122">
        <f>SUM(C164:C165)</f>
        <v>0</v>
      </c>
      <c r="D163" s="95" t="e">
        <f t="shared" si="3"/>
        <v>#DIV/0!</v>
      </c>
      <c r="E163" s="26"/>
    </row>
    <row r="164" spans="1:5" x14ac:dyDescent="0.2">
      <c r="A164" s="28">
        <v>5331</v>
      </c>
      <c r="B164" s="26" t="s">
        <v>336</v>
      </c>
      <c r="C164" s="123">
        <v>0</v>
      </c>
      <c r="D164" s="29" t="e">
        <f t="shared" si="3"/>
        <v>#DIV/0!</v>
      </c>
      <c r="E164" s="26"/>
    </row>
    <row r="165" spans="1:5" x14ac:dyDescent="0.2">
      <c r="A165" s="28">
        <v>5332</v>
      </c>
      <c r="B165" s="26" t="s">
        <v>337</v>
      </c>
      <c r="C165" s="123">
        <v>0</v>
      </c>
      <c r="D165" s="29" t="e">
        <f t="shared" si="3"/>
        <v>#DIV/0!</v>
      </c>
      <c r="E165" s="26"/>
    </row>
    <row r="166" spans="1:5" x14ac:dyDescent="0.2">
      <c r="A166" s="94">
        <v>5400</v>
      </c>
      <c r="B166" s="91" t="s">
        <v>338</v>
      </c>
      <c r="C166" s="122">
        <f>C167+C170+C173+C176+C178</f>
        <v>0</v>
      </c>
      <c r="D166" s="95" t="e">
        <f t="shared" si="3"/>
        <v>#DIV/0!</v>
      </c>
      <c r="E166" s="26"/>
    </row>
    <row r="167" spans="1:5" x14ac:dyDescent="0.2">
      <c r="A167" s="94">
        <v>5410</v>
      </c>
      <c r="B167" s="91" t="s">
        <v>339</v>
      </c>
      <c r="C167" s="122">
        <f>SUM(C168:C169)</f>
        <v>0</v>
      </c>
      <c r="D167" s="95" t="e">
        <f t="shared" si="3"/>
        <v>#DIV/0!</v>
      </c>
      <c r="E167" s="26"/>
    </row>
    <row r="168" spans="1:5" x14ac:dyDescent="0.2">
      <c r="A168" s="28">
        <v>5411</v>
      </c>
      <c r="B168" s="26" t="s">
        <v>340</v>
      </c>
      <c r="C168" s="123">
        <v>0</v>
      </c>
      <c r="D168" s="29" t="e">
        <f t="shared" si="3"/>
        <v>#DIV/0!</v>
      </c>
      <c r="E168" s="26"/>
    </row>
    <row r="169" spans="1:5" x14ac:dyDescent="0.2">
      <c r="A169" s="28">
        <v>5412</v>
      </c>
      <c r="B169" s="26" t="s">
        <v>341</v>
      </c>
      <c r="C169" s="123">
        <v>0</v>
      </c>
      <c r="D169" s="29" t="e">
        <f t="shared" si="3"/>
        <v>#DIV/0!</v>
      </c>
      <c r="E169" s="26"/>
    </row>
    <row r="170" spans="1:5" x14ac:dyDescent="0.2">
      <c r="A170" s="94">
        <v>5420</v>
      </c>
      <c r="B170" s="91" t="s">
        <v>342</v>
      </c>
      <c r="C170" s="122">
        <f>SUM(C171:C172)</f>
        <v>0</v>
      </c>
      <c r="D170" s="95" t="e">
        <f t="shared" si="3"/>
        <v>#DIV/0!</v>
      </c>
      <c r="E170" s="26"/>
    </row>
    <row r="171" spans="1:5" x14ac:dyDescent="0.2">
      <c r="A171" s="28">
        <v>5421</v>
      </c>
      <c r="B171" s="26" t="s">
        <v>343</v>
      </c>
      <c r="C171" s="123">
        <v>0</v>
      </c>
      <c r="D171" s="29" t="e">
        <f t="shared" si="3"/>
        <v>#DIV/0!</v>
      </c>
      <c r="E171" s="26"/>
    </row>
    <row r="172" spans="1:5" x14ac:dyDescent="0.2">
      <c r="A172" s="28">
        <v>5422</v>
      </c>
      <c r="B172" s="26" t="s">
        <v>344</v>
      </c>
      <c r="C172" s="123">
        <v>0</v>
      </c>
      <c r="D172" s="29" t="e">
        <f t="shared" si="3"/>
        <v>#DIV/0!</v>
      </c>
      <c r="E172" s="26"/>
    </row>
    <row r="173" spans="1:5" x14ac:dyDescent="0.2">
      <c r="A173" s="94">
        <v>5430</v>
      </c>
      <c r="B173" s="91" t="s">
        <v>345</v>
      </c>
      <c r="C173" s="122">
        <f>SUM(C174:C175)</f>
        <v>0</v>
      </c>
      <c r="D173" s="95" t="e">
        <f t="shared" si="3"/>
        <v>#DIV/0!</v>
      </c>
      <c r="E173" s="26"/>
    </row>
    <row r="174" spans="1:5" x14ac:dyDescent="0.2">
      <c r="A174" s="28">
        <v>5431</v>
      </c>
      <c r="B174" s="26" t="s">
        <v>346</v>
      </c>
      <c r="C174" s="123">
        <v>0</v>
      </c>
      <c r="D174" s="29" t="e">
        <f t="shared" si="3"/>
        <v>#DIV/0!</v>
      </c>
      <c r="E174" s="26"/>
    </row>
    <row r="175" spans="1:5" x14ac:dyDescent="0.2">
      <c r="A175" s="28">
        <v>5432</v>
      </c>
      <c r="B175" s="26" t="s">
        <v>347</v>
      </c>
      <c r="C175" s="123">
        <v>0</v>
      </c>
      <c r="D175" s="29" t="e">
        <f t="shared" si="3"/>
        <v>#DIV/0!</v>
      </c>
      <c r="E175" s="26"/>
    </row>
    <row r="176" spans="1:5" x14ac:dyDescent="0.2">
      <c r="A176" s="94">
        <v>5440</v>
      </c>
      <c r="B176" s="91" t="s">
        <v>348</v>
      </c>
      <c r="C176" s="122">
        <f>SUM(C177)</f>
        <v>0</v>
      </c>
      <c r="D176" s="95" t="e">
        <f t="shared" si="3"/>
        <v>#DIV/0!</v>
      </c>
      <c r="E176" s="26"/>
    </row>
    <row r="177" spans="1:5" x14ac:dyDescent="0.2">
      <c r="A177" s="28">
        <v>5441</v>
      </c>
      <c r="B177" s="26" t="s">
        <v>348</v>
      </c>
      <c r="C177" s="123">
        <v>0</v>
      </c>
      <c r="D177" s="29" t="e">
        <f t="shared" si="3"/>
        <v>#DIV/0!</v>
      </c>
      <c r="E177" s="26"/>
    </row>
    <row r="178" spans="1:5" x14ac:dyDescent="0.2">
      <c r="A178" s="94">
        <v>5450</v>
      </c>
      <c r="B178" s="91" t="s">
        <v>349</v>
      </c>
      <c r="C178" s="122">
        <f>SUM(C179:C180)</f>
        <v>0</v>
      </c>
      <c r="D178" s="95" t="e">
        <f t="shared" si="3"/>
        <v>#DIV/0!</v>
      </c>
      <c r="E178" s="26"/>
    </row>
    <row r="179" spans="1:5" x14ac:dyDescent="0.2">
      <c r="A179" s="28">
        <v>5451</v>
      </c>
      <c r="B179" s="26" t="s">
        <v>350</v>
      </c>
      <c r="C179" s="123">
        <v>0</v>
      </c>
      <c r="D179" s="29" t="e">
        <f t="shared" si="3"/>
        <v>#DIV/0!</v>
      </c>
      <c r="E179" s="26"/>
    </row>
    <row r="180" spans="1:5" x14ac:dyDescent="0.2">
      <c r="A180" s="28">
        <v>5452</v>
      </c>
      <c r="B180" s="26" t="s">
        <v>351</v>
      </c>
      <c r="C180" s="123">
        <v>0</v>
      </c>
      <c r="D180" s="29" t="e">
        <f t="shared" si="3"/>
        <v>#DIV/0!</v>
      </c>
      <c r="E180" s="26"/>
    </row>
    <row r="181" spans="1:5" x14ac:dyDescent="0.2">
      <c r="A181" s="94">
        <v>5500</v>
      </c>
      <c r="B181" s="91" t="s">
        <v>352</v>
      </c>
      <c r="C181" s="122">
        <f>C182+C191+C194+C200</f>
        <v>0</v>
      </c>
      <c r="D181" s="95" t="e">
        <f t="shared" si="3"/>
        <v>#DIV/0!</v>
      </c>
      <c r="E181" s="26"/>
    </row>
    <row r="182" spans="1:5" x14ac:dyDescent="0.2">
      <c r="A182" s="94">
        <v>5510</v>
      </c>
      <c r="B182" s="91" t="s">
        <v>353</v>
      </c>
      <c r="C182" s="122">
        <f>SUM(C183:C190)</f>
        <v>0</v>
      </c>
      <c r="D182" s="95" t="e">
        <f t="shared" si="3"/>
        <v>#DIV/0!</v>
      </c>
      <c r="E182" s="26"/>
    </row>
    <row r="183" spans="1:5" x14ac:dyDescent="0.2">
      <c r="A183" s="28">
        <v>5511</v>
      </c>
      <c r="B183" s="26" t="s">
        <v>354</v>
      </c>
      <c r="C183" s="123">
        <v>0</v>
      </c>
      <c r="D183" s="29" t="e">
        <f t="shared" si="3"/>
        <v>#DIV/0!</v>
      </c>
      <c r="E183" s="26"/>
    </row>
    <row r="184" spans="1:5" x14ac:dyDescent="0.2">
      <c r="A184" s="28">
        <v>5512</v>
      </c>
      <c r="B184" s="26" t="s">
        <v>355</v>
      </c>
      <c r="C184" s="123">
        <v>0</v>
      </c>
      <c r="D184" s="29" t="e">
        <f t="shared" si="3"/>
        <v>#DIV/0!</v>
      </c>
      <c r="E184" s="26"/>
    </row>
    <row r="185" spans="1:5" x14ac:dyDescent="0.2">
      <c r="A185" s="28">
        <v>5513</v>
      </c>
      <c r="B185" s="26" t="s">
        <v>356</v>
      </c>
      <c r="C185" s="123">
        <v>0</v>
      </c>
      <c r="D185" s="29" t="e">
        <f t="shared" si="3"/>
        <v>#DIV/0!</v>
      </c>
      <c r="E185" s="26"/>
    </row>
    <row r="186" spans="1:5" x14ac:dyDescent="0.2">
      <c r="A186" s="28">
        <v>5514</v>
      </c>
      <c r="B186" s="26" t="s">
        <v>357</v>
      </c>
      <c r="C186" s="123">
        <v>0</v>
      </c>
      <c r="D186" s="29" t="e">
        <f t="shared" si="3"/>
        <v>#DIV/0!</v>
      </c>
      <c r="E186" s="26"/>
    </row>
    <row r="187" spans="1:5" x14ac:dyDescent="0.2">
      <c r="A187" s="28">
        <v>5515</v>
      </c>
      <c r="B187" s="26" t="s">
        <v>358</v>
      </c>
      <c r="C187" s="123">
        <v>0</v>
      </c>
      <c r="D187" s="29" t="e">
        <f t="shared" si="3"/>
        <v>#DIV/0!</v>
      </c>
      <c r="E187" s="26"/>
    </row>
    <row r="188" spans="1:5" x14ac:dyDescent="0.2">
      <c r="A188" s="28">
        <v>5516</v>
      </c>
      <c r="B188" s="26" t="s">
        <v>359</v>
      </c>
      <c r="C188" s="123">
        <v>0</v>
      </c>
      <c r="D188" s="29" t="e">
        <f t="shared" si="3"/>
        <v>#DIV/0!</v>
      </c>
      <c r="E188" s="26"/>
    </row>
    <row r="189" spans="1:5" x14ac:dyDescent="0.2">
      <c r="A189" s="28">
        <v>5517</v>
      </c>
      <c r="B189" s="26" t="s">
        <v>360</v>
      </c>
      <c r="C189" s="123">
        <v>0</v>
      </c>
      <c r="D189" s="29" t="e">
        <f t="shared" si="3"/>
        <v>#DIV/0!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 t="e">
        <f t="shared" si="3"/>
        <v>#DIV/0!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 t="e">
        <f t="shared" si="3"/>
        <v>#DIV/0!</v>
      </c>
      <c r="E191" s="26"/>
    </row>
    <row r="192" spans="1:5" x14ac:dyDescent="0.2">
      <c r="A192" s="28">
        <v>5521</v>
      </c>
      <c r="B192" s="26" t="s">
        <v>361</v>
      </c>
      <c r="C192" s="123">
        <v>0</v>
      </c>
      <c r="D192" s="29" t="e">
        <f t="shared" si="3"/>
        <v>#DIV/0!</v>
      </c>
      <c r="E192" s="26"/>
    </row>
    <row r="193" spans="1:5" x14ac:dyDescent="0.2">
      <c r="A193" s="28">
        <v>5522</v>
      </c>
      <c r="B193" s="26" t="s">
        <v>362</v>
      </c>
      <c r="C193" s="123">
        <v>0</v>
      </c>
      <c r="D193" s="29" t="e">
        <f t="shared" si="3"/>
        <v>#DIV/0!</v>
      </c>
      <c r="E193" s="26"/>
    </row>
    <row r="194" spans="1:5" x14ac:dyDescent="0.2">
      <c r="A194" s="94">
        <v>5530</v>
      </c>
      <c r="B194" s="91" t="s">
        <v>363</v>
      </c>
      <c r="C194" s="122">
        <f>SUM(C195:C199)</f>
        <v>0</v>
      </c>
      <c r="D194" s="95" t="e">
        <f t="shared" si="3"/>
        <v>#DIV/0!</v>
      </c>
      <c r="E194" s="26"/>
    </row>
    <row r="195" spans="1:5" x14ac:dyDescent="0.2">
      <c r="A195" s="28">
        <v>5531</v>
      </c>
      <c r="B195" s="26" t="s">
        <v>364</v>
      </c>
      <c r="C195" s="123">
        <v>0</v>
      </c>
      <c r="D195" s="29" t="e">
        <f t="shared" si="3"/>
        <v>#DIV/0!</v>
      </c>
      <c r="E195" s="26"/>
    </row>
    <row r="196" spans="1:5" x14ac:dyDescent="0.2">
      <c r="A196" s="28">
        <v>5532</v>
      </c>
      <c r="B196" s="26" t="s">
        <v>365</v>
      </c>
      <c r="C196" s="123">
        <v>0</v>
      </c>
      <c r="D196" s="29" t="e">
        <f t="shared" si="3"/>
        <v>#DIV/0!</v>
      </c>
      <c r="E196" s="26"/>
    </row>
    <row r="197" spans="1:5" x14ac:dyDescent="0.2">
      <c r="A197" s="28">
        <v>5533</v>
      </c>
      <c r="B197" s="26" t="s">
        <v>366</v>
      </c>
      <c r="C197" s="123">
        <v>0</v>
      </c>
      <c r="D197" s="29" t="e">
        <f t="shared" si="3"/>
        <v>#DIV/0!</v>
      </c>
      <c r="E197" s="26"/>
    </row>
    <row r="198" spans="1:5" x14ac:dyDescent="0.2">
      <c r="A198" s="28">
        <v>5534</v>
      </c>
      <c r="B198" s="26" t="s">
        <v>367</v>
      </c>
      <c r="C198" s="123">
        <v>0</v>
      </c>
      <c r="D198" s="29" t="e">
        <f t="shared" si="3"/>
        <v>#DIV/0!</v>
      </c>
      <c r="E198" s="26"/>
    </row>
    <row r="199" spans="1:5" x14ac:dyDescent="0.2">
      <c r="A199" s="28">
        <v>5535</v>
      </c>
      <c r="B199" s="26" t="s">
        <v>368</v>
      </c>
      <c r="C199" s="123">
        <v>0</v>
      </c>
      <c r="D199" s="29" t="e">
        <f t="shared" si="3"/>
        <v>#DIV/0!</v>
      </c>
      <c r="E199" s="26"/>
    </row>
    <row r="200" spans="1:5" x14ac:dyDescent="0.2">
      <c r="A200" s="94">
        <v>5590</v>
      </c>
      <c r="B200" s="91" t="s">
        <v>369</v>
      </c>
      <c r="C200" s="122">
        <f>SUM(C201:C209)</f>
        <v>0</v>
      </c>
      <c r="D200" s="95" t="e">
        <f t="shared" si="3"/>
        <v>#DIV/0!</v>
      </c>
      <c r="E200" s="26"/>
    </row>
    <row r="201" spans="1:5" x14ac:dyDescent="0.2">
      <c r="A201" s="28">
        <v>5591</v>
      </c>
      <c r="B201" s="26" t="s">
        <v>370</v>
      </c>
      <c r="C201" s="123">
        <v>0</v>
      </c>
      <c r="D201" s="29" t="e">
        <f t="shared" si="3"/>
        <v>#DIV/0!</v>
      </c>
      <c r="E201" s="26"/>
    </row>
    <row r="202" spans="1:5" x14ac:dyDescent="0.2">
      <c r="A202" s="28">
        <v>5592</v>
      </c>
      <c r="B202" s="26" t="s">
        <v>371</v>
      </c>
      <c r="C202" s="123">
        <v>0</v>
      </c>
      <c r="D202" s="29" t="e">
        <f t="shared" si="3"/>
        <v>#DIV/0!</v>
      </c>
      <c r="E202" s="26"/>
    </row>
    <row r="203" spans="1:5" x14ac:dyDescent="0.2">
      <c r="A203" s="28">
        <v>5593</v>
      </c>
      <c r="B203" s="26" t="s">
        <v>372</v>
      </c>
      <c r="C203" s="123">
        <v>0</v>
      </c>
      <c r="D203" s="29" t="e">
        <f t="shared" si="3"/>
        <v>#DIV/0!</v>
      </c>
      <c r="E203" s="26"/>
    </row>
    <row r="204" spans="1:5" x14ac:dyDescent="0.2">
      <c r="A204" s="28">
        <v>5594</v>
      </c>
      <c r="B204" s="26" t="s">
        <v>428</v>
      </c>
      <c r="C204" s="123">
        <v>0</v>
      </c>
      <c r="D204" s="29" t="e">
        <f t="shared" si="3"/>
        <v>#DIV/0!</v>
      </c>
      <c r="E204" s="26"/>
    </row>
    <row r="205" spans="1:5" x14ac:dyDescent="0.2">
      <c r="A205" s="28">
        <v>5595</v>
      </c>
      <c r="B205" s="26" t="s">
        <v>374</v>
      </c>
      <c r="C205" s="123">
        <v>0</v>
      </c>
      <c r="D205" s="29" t="e">
        <f t="shared" si="3"/>
        <v>#DIV/0!</v>
      </c>
      <c r="E205" s="26"/>
    </row>
    <row r="206" spans="1:5" x14ac:dyDescent="0.2">
      <c r="A206" s="28">
        <v>5596</v>
      </c>
      <c r="B206" s="26" t="s">
        <v>269</v>
      </c>
      <c r="C206" s="123">
        <v>0</v>
      </c>
      <c r="D206" s="29" t="e">
        <f t="shared" si="3"/>
        <v>#DIV/0!</v>
      </c>
      <c r="E206" s="26"/>
    </row>
    <row r="207" spans="1:5" x14ac:dyDescent="0.2">
      <c r="A207" s="28">
        <v>5597</v>
      </c>
      <c r="B207" s="26" t="s">
        <v>375</v>
      </c>
      <c r="C207" s="123">
        <v>0</v>
      </c>
      <c r="D207" s="29" t="e">
        <f t="shared" si="3"/>
        <v>#DIV/0!</v>
      </c>
      <c r="E207" s="26"/>
    </row>
    <row r="208" spans="1:5" x14ac:dyDescent="0.2">
      <c r="A208" s="28">
        <v>5598</v>
      </c>
      <c r="B208" s="26" t="s">
        <v>429</v>
      </c>
      <c r="C208" s="123">
        <v>0</v>
      </c>
      <c r="D208" s="29" t="e">
        <f t="shared" si="3"/>
        <v>#DIV/0!</v>
      </c>
      <c r="E208" s="26"/>
    </row>
    <row r="209" spans="1:5" x14ac:dyDescent="0.2">
      <c r="A209" s="28">
        <v>5599</v>
      </c>
      <c r="B209" s="26" t="s">
        <v>376</v>
      </c>
      <c r="C209" s="123">
        <v>0</v>
      </c>
      <c r="D209" s="29" t="e">
        <f t="shared" si="3"/>
        <v>#DIV/0!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 t="e">
        <f t="shared" si="3"/>
        <v>#DIV/0!</v>
      </c>
      <c r="E210" s="26"/>
    </row>
    <row r="211" spans="1:5" x14ac:dyDescent="0.2">
      <c r="A211" s="94">
        <v>5610</v>
      </c>
      <c r="B211" s="91" t="s">
        <v>377</v>
      </c>
      <c r="C211" s="122">
        <f>C212</f>
        <v>0</v>
      </c>
      <c r="D211" s="95" t="e">
        <f t="shared" si="3"/>
        <v>#DIV/0!</v>
      </c>
      <c r="E211" s="26"/>
    </row>
    <row r="212" spans="1:5" x14ac:dyDescent="0.2">
      <c r="A212" s="28">
        <v>5611</v>
      </c>
      <c r="B212" s="26" t="s">
        <v>378</v>
      </c>
      <c r="C212" s="123">
        <v>0</v>
      </c>
      <c r="D212" s="29" t="e">
        <f t="shared" si="3"/>
        <v>#DIV/0!</v>
      </c>
      <c r="E212" s="26"/>
    </row>
    <row r="213" spans="1:5" x14ac:dyDescent="0.2">
      <c r="C213" s="125"/>
    </row>
    <row r="214" spans="1:5" x14ac:dyDescent="0.2">
      <c r="A214" s="147" t="s">
        <v>510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zoomScale="58" zoomScaleNormal="100" workbookViewId="0">
      <selection activeCell="I11" sqref="I11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8" t="s">
        <v>593</v>
      </c>
      <c r="B1" s="179"/>
      <c r="C1" s="179"/>
      <c r="D1" s="179"/>
      <c r="E1" s="179"/>
      <c r="F1" s="179"/>
      <c r="G1" s="2" t="s">
        <v>488</v>
      </c>
      <c r="H1" s="8">
        <v>2026</v>
      </c>
    </row>
    <row r="2" spans="1:8" s="3" customFormat="1" ht="19.05" customHeight="1" x14ac:dyDescent="0.3">
      <c r="A2" s="178" t="s">
        <v>492</v>
      </c>
      <c r="B2" s="179"/>
      <c r="C2" s="179"/>
      <c r="D2" s="179"/>
      <c r="E2" s="179"/>
      <c r="F2" s="179"/>
      <c r="G2" s="2" t="s">
        <v>489</v>
      </c>
      <c r="H2" s="8" t="s">
        <v>491</v>
      </c>
    </row>
    <row r="3" spans="1:8" s="3" customFormat="1" ht="19.05" customHeight="1" x14ac:dyDescent="0.3">
      <c r="A3" s="178" t="s">
        <v>594</v>
      </c>
      <c r="B3" s="179"/>
      <c r="C3" s="179"/>
      <c r="D3" s="179"/>
      <c r="E3" s="179"/>
      <c r="F3" s="179"/>
      <c r="G3" s="2" t="s">
        <v>490</v>
      </c>
      <c r="H3" s="8">
        <v>2</v>
      </c>
    </row>
    <row r="4" spans="1:8" s="3" customFormat="1" ht="19.05" customHeight="1" x14ac:dyDescent="0.3">
      <c r="A4" s="178" t="s">
        <v>508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114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115</v>
      </c>
      <c r="C9" s="125">
        <v>16388531.41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116</v>
      </c>
      <c r="C10" s="125">
        <v>0</v>
      </c>
    </row>
    <row r="11" spans="1:8" x14ac:dyDescent="0.2">
      <c r="A11" s="6">
        <v>1121</v>
      </c>
      <c r="B11" s="4" t="s">
        <v>117</v>
      </c>
      <c r="C11" s="125">
        <v>1728224.2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119</v>
      </c>
      <c r="C15" s="125">
        <v>33265.75</v>
      </c>
      <c r="D15" s="125">
        <v>35304.75</v>
      </c>
      <c r="E15" s="125">
        <v>34972.75</v>
      </c>
      <c r="F15" s="125">
        <v>31771.75</v>
      </c>
      <c r="G15" s="125">
        <v>30805.75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120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121</v>
      </c>
      <c r="E19" s="5" t="s">
        <v>122</v>
      </c>
      <c r="F19" s="5" t="s">
        <v>123</v>
      </c>
      <c r="G19" s="5" t="s">
        <v>124</v>
      </c>
      <c r="H19" s="5" t="s">
        <v>125</v>
      </c>
    </row>
    <row r="20" spans="1:8" x14ac:dyDescent="0.2">
      <c r="A20" s="6">
        <v>1123</v>
      </c>
      <c r="B20" s="4" t="s">
        <v>126</v>
      </c>
      <c r="C20" s="125">
        <v>2777180.08</v>
      </c>
      <c r="D20" s="125">
        <v>2777180.08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127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477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478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128</v>
      </c>
      <c r="C24" s="125">
        <v>2796503.09</v>
      </c>
      <c r="D24" s="125">
        <v>2796503.09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129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130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131</v>
      </c>
      <c r="C27" s="125">
        <v>-398471.38</v>
      </c>
      <c r="D27" s="125">
        <v>-398471.38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132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479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133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134</v>
      </c>
      <c r="C33" s="125">
        <v>0</v>
      </c>
    </row>
    <row r="34" spans="1:8" x14ac:dyDescent="0.2">
      <c r="A34" s="6">
        <v>1142</v>
      </c>
      <c r="B34" s="4" t="s">
        <v>135</v>
      </c>
      <c r="C34" s="125">
        <v>0</v>
      </c>
    </row>
    <row r="35" spans="1:8" x14ac:dyDescent="0.2">
      <c r="A35" s="6">
        <v>1143</v>
      </c>
      <c r="B35" s="4" t="s">
        <v>136</v>
      </c>
      <c r="C35" s="125">
        <v>0</v>
      </c>
    </row>
    <row r="36" spans="1:8" x14ac:dyDescent="0.2">
      <c r="A36" s="6">
        <v>1144</v>
      </c>
      <c r="B36" s="4" t="s">
        <v>137</v>
      </c>
      <c r="C36" s="125">
        <v>0</v>
      </c>
    </row>
    <row r="37" spans="1:8" x14ac:dyDescent="0.2">
      <c r="A37" s="6">
        <v>1145</v>
      </c>
      <c r="B37" s="4" t="s">
        <v>138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139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140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141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125</v>
      </c>
      <c r="F45" s="5"/>
      <c r="G45" s="163"/>
      <c r="H45" s="163"/>
    </row>
    <row r="46" spans="1:8" x14ac:dyDescent="0.2">
      <c r="A46" s="6">
        <v>1213</v>
      </c>
      <c r="B46" s="4" t="s">
        <v>142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118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586</v>
      </c>
      <c r="C51" s="125">
        <v>0</v>
      </c>
    </row>
    <row r="52" spans="1:10" x14ac:dyDescent="0.2">
      <c r="A52" s="6">
        <v>1214</v>
      </c>
      <c r="B52" s="4" t="s">
        <v>143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544</v>
      </c>
      <c r="G55" s="5" t="s">
        <v>545</v>
      </c>
      <c r="H55" s="5" t="s">
        <v>97</v>
      </c>
      <c r="I55" s="5" t="s">
        <v>546</v>
      </c>
      <c r="J55" s="5" t="s">
        <v>565</v>
      </c>
    </row>
    <row r="56" spans="1:10" x14ac:dyDescent="0.2">
      <c r="A56" s="6">
        <v>1230</v>
      </c>
      <c r="B56" s="4" t="s">
        <v>145</v>
      </c>
      <c r="C56" s="125">
        <f>SUM(C57:C63)</f>
        <v>146999479.63999999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146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147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148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149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150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151</v>
      </c>
      <c r="C62" s="125">
        <v>146999479.63999999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152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153</v>
      </c>
      <c r="C64" s="125">
        <f>SUM(C65:C72)</f>
        <v>66981846.689999998</v>
      </c>
      <c r="D64" s="125">
        <f t="shared" ref="D64:E64" si="0">SUM(D65:D72)</f>
        <v>1401173.92</v>
      </c>
      <c r="E64" s="125">
        <f t="shared" si="0"/>
        <v>-44703622.060000002</v>
      </c>
    </row>
    <row r="65" spans="1:9" x14ac:dyDescent="0.2">
      <c r="A65" s="6">
        <v>1241</v>
      </c>
      <c r="B65" s="4" t="s">
        <v>154</v>
      </c>
      <c r="C65" s="125">
        <v>15152335.869999999</v>
      </c>
      <c r="D65" s="125">
        <v>270744.62</v>
      </c>
      <c r="E65" s="125">
        <v>-11002290.85</v>
      </c>
    </row>
    <row r="66" spans="1:9" x14ac:dyDescent="0.2">
      <c r="A66" s="6">
        <v>1242</v>
      </c>
      <c r="B66" s="4" t="s">
        <v>155</v>
      </c>
      <c r="C66" s="125">
        <v>3165333.24</v>
      </c>
      <c r="D66" s="125">
        <v>143970.60999999999</v>
      </c>
      <c r="E66" s="125">
        <v>-2095901.45</v>
      </c>
    </row>
    <row r="67" spans="1:9" x14ac:dyDescent="0.2">
      <c r="A67" s="6">
        <v>1243</v>
      </c>
      <c r="B67" s="4" t="s">
        <v>156</v>
      </c>
      <c r="C67" s="125">
        <v>1784219.57</v>
      </c>
      <c r="D67" s="125">
        <v>87424.34</v>
      </c>
      <c r="E67" s="125">
        <v>-789134.37</v>
      </c>
    </row>
    <row r="68" spans="1:9" x14ac:dyDescent="0.2">
      <c r="A68" s="6">
        <v>1244</v>
      </c>
      <c r="B68" s="4" t="s">
        <v>157</v>
      </c>
      <c r="C68" s="125">
        <v>7550263.4800000004</v>
      </c>
      <c r="D68" s="125">
        <v>237838.41</v>
      </c>
      <c r="E68" s="125">
        <v>-5981974.1399999997</v>
      </c>
    </row>
    <row r="69" spans="1:9" x14ac:dyDescent="0.2">
      <c r="A69" s="6">
        <v>1245</v>
      </c>
      <c r="B69" s="4" t="s">
        <v>158</v>
      </c>
      <c r="C69" s="125">
        <v>426163.68</v>
      </c>
      <c r="D69" s="125">
        <v>0</v>
      </c>
      <c r="E69" s="125">
        <v>-28777.279999999999</v>
      </c>
    </row>
    <row r="70" spans="1:9" x14ac:dyDescent="0.2">
      <c r="A70" s="6">
        <v>1246</v>
      </c>
      <c r="B70" s="4" t="s">
        <v>159</v>
      </c>
      <c r="C70" s="125">
        <v>38903530.850000001</v>
      </c>
      <c r="D70" s="125">
        <v>661195.93999999994</v>
      </c>
      <c r="E70" s="125">
        <v>-24805543.969999999</v>
      </c>
    </row>
    <row r="71" spans="1:9" x14ac:dyDescent="0.2">
      <c r="A71" s="6">
        <v>1247</v>
      </c>
      <c r="B71" s="4" t="s">
        <v>160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161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162</v>
      </c>
      <c r="F75" s="5" t="s">
        <v>587</v>
      </c>
      <c r="G75" s="5" t="s">
        <v>144</v>
      </c>
      <c r="H75" s="163"/>
      <c r="I75" s="163"/>
    </row>
    <row r="76" spans="1:9" x14ac:dyDescent="0.2">
      <c r="A76" s="6">
        <v>1250</v>
      </c>
      <c r="B76" s="4" t="s">
        <v>163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61"/>
      <c r="I76" s="161"/>
    </row>
    <row r="77" spans="1:9" x14ac:dyDescent="0.2">
      <c r="A77" s="6">
        <v>1251</v>
      </c>
      <c r="B77" s="4" t="s">
        <v>164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165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166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167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168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169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170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171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172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173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174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175</v>
      </c>
      <c r="C88" s="125">
        <v>0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176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177</v>
      </c>
      <c r="C93" s="125">
        <v>0</v>
      </c>
    </row>
    <row r="94" spans="1:8" x14ac:dyDescent="0.2">
      <c r="A94" s="6">
        <v>1162</v>
      </c>
      <c r="B94" s="4" t="s">
        <v>178</v>
      </c>
      <c r="C94" s="125">
        <v>0</v>
      </c>
    </row>
    <row r="95" spans="1:8" x14ac:dyDescent="0.2">
      <c r="C95" s="125"/>
    </row>
    <row r="96" spans="1:8" x14ac:dyDescent="0.2">
      <c r="A96" s="177" t="s">
        <v>592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125</v>
      </c>
      <c r="E97" s="5"/>
      <c r="F97" s="5"/>
      <c r="G97" s="5"/>
      <c r="H97" s="5"/>
    </row>
    <row r="98" spans="1:8" x14ac:dyDescent="0.2">
      <c r="A98" s="6">
        <v>1190</v>
      </c>
      <c r="B98" s="4" t="s">
        <v>485</v>
      </c>
      <c r="C98" s="125">
        <f>SUM(C99:C102)</f>
        <v>20044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480</v>
      </c>
      <c r="C99" s="125">
        <v>20044</v>
      </c>
    </row>
    <row r="100" spans="1:8" x14ac:dyDescent="0.2">
      <c r="A100" s="6">
        <v>1192</v>
      </c>
      <c r="B100" s="4" t="s">
        <v>588</v>
      </c>
      <c r="C100" s="125">
        <v>0</v>
      </c>
    </row>
    <row r="101" spans="1:8" x14ac:dyDescent="0.2">
      <c r="A101" s="6">
        <v>1193</v>
      </c>
      <c r="B101" s="4" t="s">
        <v>589</v>
      </c>
      <c r="C101" s="125">
        <v>0</v>
      </c>
    </row>
    <row r="102" spans="1:8" x14ac:dyDescent="0.2">
      <c r="A102" s="6">
        <v>1194</v>
      </c>
      <c r="B102" s="4" t="s">
        <v>481</v>
      </c>
      <c r="C102" s="125">
        <v>0</v>
      </c>
    </row>
    <row r="103" spans="1:8" x14ac:dyDescent="0.2">
      <c r="A103" s="6">
        <v>1290</v>
      </c>
      <c r="B103" s="4" t="s">
        <v>179</v>
      </c>
      <c r="C103" s="125">
        <f>SUM(C104:C106)</f>
        <v>0</v>
      </c>
    </row>
    <row r="104" spans="1:8" x14ac:dyDescent="0.2">
      <c r="A104" s="6">
        <v>1291</v>
      </c>
      <c r="B104" s="4" t="s">
        <v>180</v>
      </c>
      <c r="C104" s="125">
        <v>0</v>
      </c>
    </row>
    <row r="105" spans="1:8" x14ac:dyDescent="0.2">
      <c r="A105" s="6">
        <v>1292</v>
      </c>
      <c r="B105" s="4" t="s">
        <v>181</v>
      </c>
      <c r="C105" s="125">
        <v>0</v>
      </c>
    </row>
    <row r="106" spans="1:8" x14ac:dyDescent="0.2">
      <c r="A106" s="6">
        <v>1293</v>
      </c>
      <c r="B106" s="4" t="s">
        <v>182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121</v>
      </c>
      <c r="E109" s="5" t="s">
        <v>122</v>
      </c>
      <c r="F109" s="5" t="s">
        <v>123</v>
      </c>
      <c r="G109" s="5" t="s">
        <v>183</v>
      </c>
      <c r="H109" s="5" t="s">
        <v>565</v>
      </c>
    </row>
    <row r="110" spans="1:8" x14ac:dyDescent="0.2">
      <c r="A110" s="6">
        <v>2110</v>
      </c>
      <c r="B110" s="4" t="s">
        <v>184</v>
      </c>
      <c r="C110" s="125">
        <f>SUM(C111:C119)</f>
        <v>2499749.7000000002</v>
      </c>
      <c r="D110" s="125">
        <f>SUM(D111:D119)</f>
        <v>2499749.7000000002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185</v>
      </c>
      <c r="C111" s="125">
        <v>3765763.6</v>
      </c>
      <c r="D111" s="125">
        <f>C111</f>
        <v>3765763.6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186</v>
      </c>
      <c r="C112" s="125">
        <v>2421489.31</v>
      </c>
      <c r="D112" s="125">
        <f t="shared" ref="D112:D119" si="1">C112</f>
        <v>2421489.31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187</v>
      </c>
      <c r="C113" s="125">
        <v>-90836.89</v>
      </c>
      <c r="D113" s="125">
        <f t="shared" si="1"/>
        <v>-90836.89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188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189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190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191</v>
      </c>
      <c r="C117" s="125">
        <v>9766.6299999999992</v>
      </c>
      <c r="D117" s="125">
        <f t="shared" si="1"/>
        <v>9766.6299999999992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192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193</v>
      </c>
      <c r="C119" s="125">
        <v>-3606432.95</v>
      </c>
      <c r="D119" s="125">
        <f t="shared" si="1"/>
        <v>-3606432.95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194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195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196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197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125</v>
      </c>
      <c r="F126" s="5"/>
      <c r="G126" s="5"/>
      <c r="H126" s="5"/>
    </row>
    <row r="127" spans="1:8" x14ac:dyDescent="0.2">
      <c r="A127" s="6">
        <v>2160</v>
      </c>
      <c r="B127" s="4" t="s">
        <v>198</v>
      </c>
      <c r="C127" s="125">
        <f>SUM(C128:C133)</f>
        <v>2115.0300000000002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/>
      </c>
    </row>
    <row r="128" spans="1:8" x14ac:dyDescent="0.2">
      <c r="A128" s="6">
        <v>2161</v>
      </c>
      <c r="B128" s="4" t="s">
        <v>199</v>
      </c>
      <c r="C128" s="125">
        <v>2115.0300000000002</v>
      </c>
    </row>
    <row r="129" spans="1:8" x14ac:dyDescent="0.2">
      <c r="A129" s="6">
        <v>2162</v>
      </c>
      <c r="B129" s="4" t="s">
        <v>200</v>
      </c>
      <c r="C129" s="125">
        <v>0</v>
      </c>
    </row>
    <row r="130" spans="1:8" x14ac:dyDescent="0.2">
      <c r="A130" s="6">
        <v>2163</v>
      </c>
      <c r="B130" s="4" t="s">
        <v>201</v>
      </c>
      <c r="C130" s="125">
        <v>0</v>
      </c>
    </row>
    <row r="131" spans="1:8" x14ac:dyDescent="0.2">
      <c r="A131" s="6">
        <v>2164</v>
      </c>
      <c r="B131" s="4" t="s">
        <v>202</v>
      </c>
      <c r="C131" s="125">
        <v>0</v>
      </c>
    </row>
    <row r="132" spans="1:8" x14ac:dyDescent="0.2">
      <c r="A132" s="6">
        <v>2165</v>
      </c>
      <c r="B132" s="4" t="s">
        <v>203</v>
      </c>
      <c r="C132" s="125">
        <v>0</v>
      </c>
    </row>
    <row r="133" spans="1:8" x14ac:dyDescent="0.2">
      <c r="A133" s="6">
        <v>2166</v>
      </c>
      <c r="B133" s="4" t="s">
        <v>204</v>
      </c>
      <c r="C133" s="125">
        <v>0</v>
      </c>
    </row>
    <row r="134" spans="1:8" x14ac:dyDescent="0.2">
      <c r="A134" s="6">
        <v>2250</v>
      </c>
      <c r="B134" s="4" t="s">
        <v>205</v>
      </c>
      <c r="C134" s="125">
        <f>SUM(C135:C140)</f>
        <v>0</v>
      </c>
    </row>
    <row r="135" spans="1:8" x14ac:dyDescent="0.2">
      <c r="A135" s="6">
        <v>2251</v>
      </c>
      <c r="B135" s="4" t="s">
        <v>206</v>
      </c>
      <c r="C135" s="125">
        <v>0</v>
      </c>
    </row>
    <row r="136" spans="1:8" x14ac:dyDescent="0.2">
      <c r="A136" s="6">
        <v>2252</v>
      </c>
      <c r="B136" s="4" t="s">
        <v>207</v>
      </c>
      <c r="C136" s="125">
        <v>0</v>
      </c>
    </row>
    <row r="137" spans="1:8" x14ac:dyDescent="0.2">
      <c r="A137" s="6">
        <v>2253</v>
      </c>
      <c r="B137" s="4" t="s">
        <v>208</v>
      </c>
      <c r="C137" s="125">
        <v>0</v>
      </c>
    </row>
    <row r="138" spans="1:8" x14ac:dyDescent="0.2">
      <c r="A138" s="6">
        <v>2254</v>
      </c>
      <c r="B138" s="4" t="s">
        <v>209</v>
      </c>
      <c r="C138" s="125">
        <v>0</v>
      </c>
    </row>
    <row r="139" spans="1:8" x14ac:dyDescent="0.2">
      <c r="A139" s="6">
        <v>2255</v>
      </c>
      <c r="B139" s="4" t="s">
        <v>210</v>
      </c>
      <c r="C139" s="125">
        <v>0</v>
      </c>
    </row>
    <row r="140" spans="1:8" x14ac:dyDescent="0.2">
      <c r="A140" s="6">
        <v>2256</v>
      </c>
      <c r="B140" s="4" t="s">
        <v>211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547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125</v>
      </c>
      <c r="F143" s="163"/>
      <c r="G143" s="163"/>
      <c r="H143" s="163"/>
    </row>
    <row r="144" spans="1:8" x14ac:dyDescent="0.2">
      <c r="A144" s="6">
        <v>2150</v>
      </c>
      <c r="B144" s="4" t="s">
        <v>548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549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550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212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214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215</v>
      </c>
      <c r="C149" s="125">
        <v>0</v>
      </c>
    </row>
    <row r="150" spans="1:8" x14ac:dyDescent="0.2">
      <c r="A150" s="6">
        <v>2242</v>
      </c>
      <c r="B150" s="4" t="s">
        <v>216</v>
      </c>
      <c r="C150" s="125">
        <v>0</v>
      </c>
    </row>
    <row r="151" spans="1:8" x14ac:dyDescent="0.2">
      <c r="A151" s="6">
        <v>2249</v>
      </c>
      <c r="B151" s="4" t="s">
        <v>217</v>
      </c>
      <c r="C151" s="125">
        <v>0</v>
      </c>
    </row>
    <row r="153" spans="1:8" x14ac:dyDescent="0.2">
      <c r="A153" s="180" t="s">
        <v>551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125</v>
      </c>
    </row>
    <row r="155" spans="1:8" x14ac:dyDescent="0.2">
      <c r="A155" s="98">
        <v>2170</v>
      </c>
      <c r="B155" s="99" t="s">
        <v>552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553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554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555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556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557</v>
      </c>
      <c r="C160" s="127">
        <v>0</v>
      </c>
      <c r="D160" s="99"/>
    </row>
    <row r="161" spans="1:5" x14ac:dyDescent="0.2">
      <c r="A161" s="98">
        <v>2262</v>
      </c>
      <c r="B161" s="99" t="s">
        <v>558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559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560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561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125</v>
      </c>
    </row>
    <row r="167" spans="1:5" x14ac:dyDescent="0.2">
      <c r="A167" s="98">
        <v>2190</v>
      </c>
      <c r="B167" s="99" t="s">
        <v>562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563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564</v>
      </c>
      <c r="C169" s="127">
        <v>0</v>
      </c>
      <c r="D169" s="99"/>
    </row>
    <row r="170" spans="1:5" x14ac:dyDescent="0.2">
      <c r="A170" s="98">
        <v>2199</v>
      </c>
      <c r="B170" s="99" t="s">
        <v>213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510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4" sqref="G4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81" t="s">
        <v>113</v>
      </c>
      <c r="B1" s="181"/>
      <c r="C1" s="181"/>
      <c r="D1" s="10" t="s">
        <v>488</v>
      </c>
      <c r="E1" s="11" t="s">
        <v>496</v>
      </c>
    </row>
    <row r="2" spans="1:5" ht="19.05" customHeight="1" x14ac:dyDescent="0.2">
      <c r="A2" s="181" t="s">
        <v>494</v>
      </c>
      <c r="B2" s="181"/>
      <c r="C2" s="181"/>
      <c r="D2" s="10" t="s">
        <v>489</v>
      </c>
      <c r="E2" s="11" t="s">
        <v>491</v>
      </c>
    </row>
    <row r="3" spans="1:5" ht="19.05" customHeight="1" x14ac:dyDescent="0.2">
      <c r="A3" s="181" t="s">
        <v>400</v>
      </c>
      <c r="B3" s="181"/>
      <c r="C3" s="181"/>
      <c r="D3" s="10" t="s">
        <v>490</v>
      </c>
      <c r="E3" s="11">
        <v>1</v>
      </c>
    </row>
    <row r="4" spans="1:5" ht="19.05" customHeight="1" x14ac:dyDescent="0.2">
      <c r="A4" s="181" t="s">
        <v>508</v>
      </c>
      <c r="B4" s="181"/>
      <c r="C4" s="181"/>
      <c r="D4" s="10"/>
      <c r="E4" s="11"/>
    </row>
    <row r="5" spans="1:5" x14ac:dyDescent="0.2">
      <c r="A5" s="183" t="s">
        <v>114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248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379</v>
      </c>
      <c r="C10" s="128">
        <v>0</v>
      </c>
      <c r="E10" s="4"/>
    </row>
    <row r="11" spans="1:5" x14ac:dyDescent="0.2">
      <c r="A11" s="14">
        <v>3130</v>
      </c>
      <c r="B11" s="12" t="s">
        <v>380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381</v>
      </c>
      <c r="E14" s="13"/>
    </row>
    <row r="15" spans="1:5" x14ac:dyDescent="0.2">
      <c r="A15" s="14">
        <v>3210</v>
      </c>
      <c r="B15" s="12" t="s">
        <v>590</v>
      </c>
      <c r="C15" s="128">
        <v>0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>SIN INFORMACIÓN QUE REVELAR</v>
      </c>
    </row>
    <row r="16" spans="1:5" x14ac:dyDescent="0.2">
      <c r="A16" s="14">
        <v>3220</v>
      </c>
      <c r="B16" s="12" t="s">
        <v>382</v>
      </c>
      <c r="C16" s="128">
        <v>0</v>
      </c>
    </row>
    <row r="17" spans="1:5" x14ac:dyDescent="0.2">
      <c r="A17" s="14">
        <v>3230</v>
      </c>
      <c r="B17" s="12" t="s">
        <v>383</v>
      </c>
      <c r="C17" s="128">
        <f>SUM(C18:C21)</f>
        <v>0</v>
      </c>
    </row>
    <row r="18" spans="1:5" x14ac:dyDescent="0.2">
      <c r="A18" s="14">
        <v>3231</v>
      </c>
      <c r="B18" s="12" t="s">
        <v>384</v>
      </c>
      <c r="C18" s="128">
        <v>0</v>
      </c>
    </row>
    <row r="19" spans="1:5" x14ac:dyDescent="0.2">
      <c r="A19" s="14">
        <v>3232</v>
      </c>
      <c r="B19" s="12" t="s">
        <v>385</v>
      </c>
      <c r="C19" s="128">
        <v>0</v>
      </c>
      <c r="E19" s="4"/>
    </row>
    <row r="20" spans="1:5" x14ac:dyDescent="0.2">
      <c r="A20" s="14">
        <v>3233</v>
      </c>
      <c r="B20" s="12" t="s">
        <v>386</v>
      </c>
      <c r="C20" s="128">
        <v>0</v>
      </c>
    </row>
    <row r="21" spans="1:5" x14ac:dyDescent="0.2">
      <c r="A21" s="14">
        <v>3239</v>
      </c>
      <c r="B21" s="12" t="s">
        <v>387</v>
      </c>
      <c r="C21" s="128">
        <v>0</v>
      </c>
    </row>
    <row r="22" spans="1:5" x14ac:dyDescent="0.2">
      <c r="A22" s="14">
        <v>3240</v>
      </c>
      <c r="B22" s="12" t="s">
        <v>388</v>
      </c>
      <c r="C22" s="128">
        <f>SUM(C23:C25)</f>
        <v>0</v>
      </c>
    </row>
    <row r="23" spans="1:5" x14ac:dyDescent="0.2">
      <c r="A23" s="14">
        <v>3241</v>
      </c>
      <c r="B23" s="12" t="s">
        <v>389</v>
      </c>
      <c r="C23" s="128">
        <v>0</v>
      </c>
    </row>
    <row r="24" spans="1:5" x14ac:dyDescent="0.2">
      <c r="A24" s="14">
        <v>3242</v>
      </c>
      <c r="B24" s="12" t="s">
        <v>390</v>
      </c>
      <c r="C24" s="128">
        <v>0</v>
      </c>
    </row>
    <row r="25" spans="1:5" x14ac:dyDescent="0.2">
      <c r="A25" s="14">
        <v>3243</v>
      </c>
      <c r="B25" s="12" t="s">
        <v>391</v>
      </c>
      <c r="C25" s="128">
        <v>0</v>
      </c>
    </row>
    <row r="26" spans="1:5" x14ac:dyDescent="0.2">
      <c r="A26" s="14">
        <v>3250</v>
      </c>
      <c r="B26" s="12" t="s">
        <v>392</v>
      </c>
      <c r="C26" s="128">
        <f>SUM(C27:C29)</f>
        <v>0</v>
      </c>
    </row>
    <row r="27" spans="1:5" x14ac:dyDescent="0.2">
      <c r="A27" s="14">
        <v>3251</v>
      </c>
      <c r="B27" s="12" t="s">
        <v>393</v>
      </c>
      <c r="C27" s="128">
        <v>0</v>
      </c>
    </row>
    <row r="28" spans="1:5" x14ac:dyDescent="0.2">
      <c r="A28" s="14">
        <v>3252</v>
      </c>
      <c r="B28" s="12" t="s">
        <v>394</v>
      </c>
      <c r="C28" s="128">
        <v>0</v>
      </c>
    </row>
    <row r="29" spans="1:5" x14ac:dyDescent="0.2">
      <c r="A29" s="14">
        <v>3253</v>
      </c>
      <c r="B29" s="12" t="s">
        <v>581</v>
      </c>
      <c r="C29" s="128">
        <v>0</v>
      </c>
    </row>
    <row r="31" spans="1:5" x14ac:dyDescent="0.2">
      <c r="A31" s="22" t="s">
        <v>510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46" sqref="A46:D46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81" t="str">
        <f>ESF!A1</f>
        <v>UNIVERSIDAD TECNOLOGICA DE SAN MIGUEL ALLENDE</v>
      </c>
      <c r="B1" s="181"/>
      <c r="C1" s="181"/>
      <c r="D1" s="10" t="s">
        <v>488</v>
      </c>
      <c r="E1" s="11" t="s">
        <v>496</v>
      </c>
    </row>
    <row r="2" spans="1:5" s="16" customFormat="1" ht="19.05" customHeight="1" x14ac:dyDescent="0.3">
      <c r="A2" s="181" t="s">
        <v>495</v>
      </c>
      <c r="B2" s="181"/>
      <c r="C2" s="181"/>
      <c r="D2" s="10" t="s">
        <v>489</v>
      </c>
      <c r="E2" s="11" t="s">
        <v>491</v>
      </c>
    </row>
    <row r="3" spans="1:5" s="16" customFormat="1" ht="19.05" customHeight="1" x14ac:dyDescent="0.3">
      <c r="A3" s="181" t="str">
        <f>ESF!A3</f>
        <v>Del 1 de Enero al 30 de Junio de 2026</v>
      </c>
      <c r="B3" s="181"/>
      <c r="C3" s="181"/>
      <c r="D3" s="10" t="s">
        <v>490</v>
      </c>
      <c r="E3" s="11">
        <v>1</v>
      </c>
    </row>
    <row r="4" spans="1:5" s="16" customFormat="1" ht="19.05" customHeight="1" x14ac:dyDescent="0.3">
      <c r="A4" s="181" t="s">
        <v>508</v>
      </c>
      <c r="B4" s="181"/>
      <c r="C4" s="181"/>
      <c r="D4" s="10"/>
      <c r="E4" s="11"/>
    </row>
    <row r="5" spans="1:5" x14ac:dyDescent="0.2">
      <c r="A5" s="183" t="s">
        <v>114</v>
      </c>
      <c r="B5" s="183"/>
      <c r="C5" s="183"/>
      <c r="D5" s="183"/>
      <c r="E5" s="183"/>
    </row>
    <row r="7" spans="1:5" x14ac:dyDescent="0.2">
      <c r="A7" s="182" t="s">
        <v>571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 t="s">
        <v>496</v>
      </c>
      <c r="D8" s="66" t="s">
        <v>497</v>
      </c>
      <c r="E8" s="119"/>
    </row>
    <row r="9" spans="1:5" x14ac:dyDescent="0.2">
      <c r="A9" s="14">
        <v>1111</v>
      </c>
      <c r="B9" s="12" t="s">
        <v>395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>SIN INFORMACIÓN QUE REVELAR</v>
      </c>
    </row>
    <row r="10" spans="1:5" x14ac:dyDescent="0.2">
      <c r="A10" s="14">
        <v>1112</v>
      </c>
      <c r="B10" s="12" t="s">
        <v>396</v>
      </c>
      <c r="C10" s="128">
        <v>0</v>
      </c>
      <c r="D10" s="128">
        <v>0</v>
      </c>
    </row>
    <row r="11" spans="1:5" x14ac:dyDescent="0.2">
      <c r="A11" s="14">
        <v>1113</v>
      </c>
      <c r="B11" s="12" t="s">
        <v>397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115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116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398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399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511</v>
      </c>
      <c r="C16" s="129">
        <f>SUM(C9:C15)</f>
        <v>0</v>
      </c>
      <c r="D16" s="129">
        <f>SUM(D9:D15)</f>
        <v>0</v>
      </c>
    </row>
    <row r="19" spans="1:5" x14ac:dyDescent="0.2">
      <c r="A19" s="182" t="s">
        <v>572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 t="s">
        <v>496</v>
      </c>
      <c r="D20" s="66" t="s">
        <v>497</v>
      </c>
    </row>
    <row r="21" spans="1:5" x14ac:dyDescent="0.2">
      <c r="A21" s="21">
        <v>1230</v>
      </c>
      <c r="B21" s="22" t="s">
        <v>145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146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147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148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149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150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151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152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153</v>
      </c>
      <c r="C29" s="129">
        <f>SUM(C30:C37)</f>
        <v>0</v>
      </c>
      <c r="D29" s="129">
        <f>SUM(D30:D37)</f>
        <v>0</v>
      </c>
    </row>
    <row r="30" spans="1:5" x14ac:dyDescent="0.2">
      <c r="A30" s="14">
        <v>1241</v>
      </c>
      <c r="B30" s="12" t="s">
        <v>154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155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156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157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158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159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160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161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163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164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165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166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167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168</v>
      </c>
      <c r="C43" s="131">
        <v>0</v>
      </c>
      <c r="D43" s="131">
        <v>0</v>
      </c>
    </row>
    <row r="44" spans="1:5" x14ac:dyDescent="0.2">
      <c r="B44" s="67" t="s">
        <v>512</v>
      </c>
      <c r="C44" s="129">
        <f>C21+C29+C38</f>
        <v>0</v>
      </c>
      <c r="D44" s="129">
        <f>D21+D29+D38</f>
        <v>0</v>
      </c>
    </row>
    <row r="46" spans="1:5" x14ac:dyDescent="0.2">
      <c r="A46" s="182" t="s">
        <v>573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 t="s">
        <v>496</v>
      </c>
      <c r="D47" s="66" t="s">
        <v>497</v>
      </c>
      <c r="E47" s="119"/>
    </row>
    <row r="48" spans="1:5" x14ac:dyDescent="0.2">
      <c r="A48" s="21">
        <v>3210</v>
      </c>
      <c r="B48" s="22" t="s">
        <v>582</v>
      </c>
      <c r="C48" s="129">
        <v>0</v>
      </c>
      <c r="D48" s="129">
        <v>0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>SIN INFORMACIÓN QUE REVELAR</v>
      </c>
    </row>
    <row r="49" spans="1:4" x14ac:dyDescent="0.2">
      <c r="A49" s="14"/>
      <c r="B49" s="67" t="s">
        <v>502</v>
      </c>
      <c r="C49" s="129">
        <f>C54+C66+C94+C97+C50</f>
        <v>0</v>
      </c>
      <c r="D49" s="129">
        <f>D54+D66+D94+D97+D50</f>
        <v>0</v>
      </c>
    </row>
    <row r="50" spans="1:4" x14ac:dyDescent="0.2">
      <c r="A50" s="79">
        <v>5100</v>
      </c>
      <c r="B50" s="80" t="s">
        <v>273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141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141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530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338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503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340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504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343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505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346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506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506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507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350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351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352</v>
      </c>
      <c r="C66" s="129">
        <f>C67+C76+C79+C85</f>
        <v>0</v>
      </c>
      <c r="D66" s="129">
        <f>D67+D76+D79+D85</f>
        <v>0</v>
      </c>
    </row>
    <row r="67" spans="1:4" x14ac:dyDescent="0.2">
      <c r="A67" s="14">
        <v>5510</v>
      </c>
      <c r="B67" s="12" t="s">
        <v>353</v>
      </c>
      <c r="C67" s="128">
        <f>SUM(C68:C75)</f>
        <v>0</v>
      </c>
      <c r="D67" s="128">
        <f>SUM(D68:D75)</f>
        <v>0</v>
      </c>
    </row>
    <row r="68" spans="1:4" x14ac:dyDescent="0.2">
      <c r="A68" s="14">
        <v>5511</v>
      </c>
      <c r="B68" s="12" t="s">
        <v>354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355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356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357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358</v>
      </c>
      <c r="C72" s="128">
        <v>0</v>
      </c>
      <c r="D72" s="128">
        <v>0</v>
      </c>
    </row>
    <row r="73" spans="1:4" x14ac:dyDescent="0.2">
      <c r="A73" s="14">
        <v>5516</v>
      </c>
      <c r="B73" s="12" t="s">
        <v>359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360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361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362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363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364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365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366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367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368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369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370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371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372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373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374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269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375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376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377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378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513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514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515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516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517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518</v>
      </c>
      <c r="C102" s="128">
        <v>0</v>
      </c>
      <c r="D102" s="128">
        <v>0</v>
      </c>
    </row>
    <row r="103" spans="1:4" x14ac:dyDescent="0.2">
      <c r="A103" s="81"/>
      <c r="B103" s="85" t="s">
        <v>531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169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532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584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134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135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136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137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138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140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141</v>
      </c>
      <c r="C113" s="144">
        <v>0</v>
      </c>
      <c r="D113" s="144">
        <v>0</v>
      </c>
    </row>
    <row r="114" spans="1:4" x14ac:dyDescent="0.2">
      <c r="A114" s="81"/>
      <c r="B114" s="85" t="s">
        <v>585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255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256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425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257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258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259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260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261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262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263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264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264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265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265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266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267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426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268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269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270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427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266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519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520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521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522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523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524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525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526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527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528</v>
      </c>
      <c r="C146" s="128">
        <v>0</v>
      </c>
      <c r="D146" s="128">
        <v>0</v>
      </c>
    </row>
    <row r="147" spans="1:4" x14ac:dyDescent="0.2">
      <c r="A147" s="14"/>
      <c r="B147" s="70" t="s">
        <v>529</v>
      </c>
      <c r="C147" s="129">
        <f>C48+C49-C103-C114</f>
        <v>0</v>
      </c>
      <c r="D147" s="129">
        <f>D48+D49-D103-D114</f>
        <v>0</v>
      </c>
    </row>
    <row r="148" spans="1:4" x14ac:dyDescent="0.2">
      <c r="C148" s="128"/>
    </row>
    <row r="149" spans="1:4" x14ac:dyDescent="0.2">
      <c r="A149" s="22" t="s">
        <v>510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3" workbookViewId="0">
      <selection activeCell="E15" sqref="E15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5" t="s">
        <v>113</v>
      </c>
      <c r="B1" s="186"/>
      <c r="C1" s="187"/>
    </row>
    <row r="2" spans="1:3" s="17" customFormat="1" ht="18" customHeight="1" x14ac:dyDescent="0.3">
      <c r="A2" s="188" t="s">
        <v>498</v>
      </c>
      <c r="B2" s="189"/>
      <c r="C2" s="190"/>
    </row>
    <row r="3" spans="1:3" s="17" customFormat="1" ht="18" customHeight="1" x14ac:dyDescent="0.3">
      <c r="A3" s="188" t="s">
        <v>400</v>
      </c>
      <c r="B3" s="189"/>
      <c r="C3" s="190"/>
    </row>
    <row r="4" spans="1:3" s="19" customFormat="1" ht="18" customHeight="1" x14ac:dyDescent="0.2">
      <c r="A4" s="191" t="s">
        <v>499</v>
      </c>
      <c r="B4" s="192"/>
      <c r="C4" s="193"/>
    </row>
    <row r="5" spans="1:3" s="19" customFormat="1" ht="18" customHeight="1" x14ac:dyDescent="0.2">
      <c r="A5" s="194" t="s">
        <v>401</v>
      </c>
      <c r="B5" s="195"/>
      <c r="C5" s="111" t="s">
        <v>496</v>
      </c>
    </row>
    <row r="6" spans="1:3" x14ac:dyDescent="0.2">
      <c r="A6" s="30" t="s">
        <v>430</v>
      </c>
      <c r="B6" s="30"/>
      <c r="C6" s="71">
        <v>0</v>
      </c>
    </row>
    <row r="7" spans="1:3" x14ac:dyDescent="0.2">
      <c r="A7" s="31"/>
      <c r="B7" s="32"/>
      <c r="C7" s="33"/>
    </row>
    <row r="8" spans="1:3" x14ac:dyDescent="0.2">
      <c r="A8" s="40" t="s">
        <v>431</v>
      </c>
      <c r="B8" s="40"/>
      <c r="C8" s="72">
        <f>SUM(C9:C14)</f>
        <v>0</v>
      </c>
    </row>
    <row r="9" spans="1:3" x14ac:dyDescent="0.2">
      <c r="A9" s="47" t="s">
        <v>432</v>
      </c>
      <c r="B9" s="46" t="s">
        <v>256</v>
      </c>
      <c r="C9" s="73">
        <v>0</v>
      </c>
    </row>
    <row r="10" spans="1:3" x14ac:dyDescent="0.2">
      <c r="A10" s="34" t="s">
        <v>433</v>
      </c>
      <c r="B10" s="35" t="s">
        <v>442</v>
      </c>
      <c r="C10" s="73">
        <v>0</v>
      </c>
    </row>
    <row r="11" spans="1:3" x14ac:dyDescent="0.2">
      <c r="A11" s="34" t="s">
        <v>434</v>
      </c>
      <c r="B11" s="35" t="s">
        <v>264</v>
      </c>
      <c r="C11" s="73">
        <v>0</v>
      </c>
    </row>
    <row r="12" spans="1:3" x14ac:dyDescent="0.2">
      <c r="A12" s="34" t="s">
        <v>435</v>
      </c>
      <c r="B12" s="35" t="s">
        <v>265</v>
      </c>
      <c r="C12" s="73">
        <v>0</v>
      </c>
    </row>
    <row r="13" spans="1:3" x14ac:dyDescent="0.2">
      <c r="A13" s="34" t="s">
        <v>436</v>
      </c>
      <c r="B13" s="35" t="s">
        <v>266</v>
      </c>
      <c r="C13" s="73">
        <v>0</v>
      </c>
    </row>
    <row r="14" spans="1:3" x14ac:dyDescent="0.2">
      <c r="A14" s="36" t="s">
        <v>437</v>
      </c>
      <c r="B14" s="37" t="s">
        <v>438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578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441</v>
      </c>
      <c r="C17" s="73">
        <v>0</v>
      </c>
    </row>
    <row r="18" spans="1:3" x14ac:dyDescent="0.2">
      <c r="A18" s="42">
        <v>3.2</v>
      </c>
      <c r="B18" s="35" t="s">
        <v>439</v>
      </c>
      <c r="C18" s="73">
        <v>0</v>
      </c>
    </row>
    <row r="19" spans="1:3" x14ac:dyDescent="0.2">
      <c r="A19" s="42">
        <v>3.3</v>
      </c>
      <c r="B19" s="37" t="s">
        <v>440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533</v>
      </c>
      <c r="B21" s="45"/>
      <c r="C21" s="71">
        <f>C6+C8-C16</f>
        <v>0</v>
      </c>
    </row>
    <row r="23" spans="1:3" ht="21" customHeight="1" x14ac:dyDescent="0.2">
      <c r="A23" s="184" t="s">
        <v>510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20" workbookViewId="0">
      <selection activeCell="E35" sqref="E35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6" t="s">
        <v>113</v>
      </c>
      <c r="B1" s="197"/>
      <c r="C1" s="198"/>
    </row>
    <row r="2" spans="1:3" s="20" customFormat="1" ht="19.05" customHeight="1" x14ac:dyDescent="0.3">
      <c r="A2" s="199" t="s">
        <v>500</v>
      </c>
      <c r="B2" s="200"/>
      <c r="C2" s="201"/>
    </row>
    <row r="3" spans="1:3" s="20" customFormat="1" ht="19.05" customHeight="1" x14ac:dyDescent="0.3">
      <c r="A3" s="199" t="s">
        <v>400</v>
      </c>
      <c r="B3" s="200"/>
      <c r="C3" s="201"/>
    </row>
    <row r="4" spans="1:3" x14ac:dyDescent="0.2">
      <c r="A4" s="191" t="s">
        <v>499</v>
      </c>
      <c r="B4" s="192"/>
      <c r="C4" s="193"/>
    </row>
    <row r="5" spans="1:3" ht="22.2" customHeight="1" x14ac:dyDescent="0.2">
      <c r="A5" s="202" t="s">
        <v>401</v>
      </c>
      <c r="B5" s="203"/>
      <c r="C5" s="111" t="s">
        <v>496</v>
      </c>
    </row>
    <row r="6" spans="1:3" x14ac:dyDescent="0.2">
      <c r="A6" s="55" t="s">
        <v>443</v>
      </c>
      <c r="B6" s="30"/>
      <c r="C6" s="75">
        <v>0</v>
      </c>
    </row>
    <row r="7" spans="1:3" x14ac:dyDescent="0.2">
      <c r="A7" s="49"/>
      <c r="B7" s="32"/>
      <c r="C7" s="50"/>
    </row>
    <row r="8" spans="1:3" x14ac:dyDescent="0.2">
      <c r="A8" s="40" t="s">
        <v>444</v>
      </c>
      <c r="B8" s="51"/>
      <c r="C8" s="72">
        <f>SUM(C9:C29)</f>
        <v>0</v>
      </c>
    </row>
    <row r="9" spans="1:3" x14ac:dyDescent="0.2">
      <c r="A9" s="65">
        <v>2.1</v>
      </c>
      <c r="B9" s="56" t="s">
        <v>284</v>
      </c>
      <c r="C9" s="76">
        <v>0</v>
      </c>
    </row>
    <row r="10" spans="1:3" x14ac:dyDescent="0.2">
      <c r="A10" s="65">
        <v>2.2000000000000002</v>
      </c>
      <c r="B10" s="56" t="s">
        <v>281</v>
      </c>
      <c r="C10" s="76">
        <v>0</v>
      </c>
    </row>
    <row r="11" spans="1:3" x14ac:dyDescent="0.2">
      <c r="A11" s="61">
        <v>2.2999999999999998</v>
      </c>
      <c r="B11" s="48" t="s">
        <v>154</v>
      </c>
      <c r="C11" s="76">
        <v>0</v>
      </c>
    </row>
    <row r="12" spans="1:3" x14ac:dyDescent="0.2">
      <c r="A12" s="61">
        <v>2.4</v>
      </c>
      <c r="B12" s="48" t="s">
        <v>155</v>
      </c>
      <c r="C12" s="76">
        <v>0</v>
      </c>
    </row>
    <row r="13" spans="1:3" x14ac:dyDescent="0.2">
      <c r="A13" s="61">
        <v>2.5</v>
      </c>
      <c r="B13" s="48" t="s">
        <v>156</v>
      </c>
      <c r="C13" s="76">
        <v>0</v>
      </c>
    </row>
    <row r="14" spans="1:3" x14ac:dyDescent="0.2">
      <c r="A14" s="61">
        <v>2.6</v>
      </c>
      <c r="B14" s="48" t="s">
        <v>157</v>
      </c>
      <c r="C14" s="76">
        <v>0</v>
      </c>
    </row>
    <row r="15" spans="1:3" x14ac:dyDescent="0.2">
      <c r="A15" s="61">
        <v>2.7</v>
      </c>
      <c r="B15" s="48" t="s">
        <v>158</v>
      </c>
      <c r="C15" s="76">
        <v>0</v>
      </c>
    </row>
    <row r="16" spans="1:3" x14ac:dyDescent="0.2">
      <c r="A16" s="61">
        <v>2.8</v>
      </c>
      <c r="B16" s="48" t="s">
        <v>159</v>
      </c>
      <c r="C16" s="76">
        <v>0</v>
      </c>
    </row>
    <row r="17" spans="1:3" x14ac:dyDescent="0.2">
      <c r="A17" s="61">
        <v>2.9</v>
      </c>
      <c r="B17" s="48" t="s">
        <v>161</v>
      </c>
      <c r="C17" s="76">
        <v>0</v>
      </c>
    </row>
    <row r="18" spans="1:3" x14ac:dyDescent="0.2">
      <c r="A18" s="61" t="s">
        <v>445</v>
      </c>
      <c r="B18" s="48" t="s">
        <v>446</v>
      </c>
      <c r="C18" s="76">
        <v>0</v>
      </c>
    </row>
    <row r="19" spans="1:3" x14ac:dyDescent="0.2">
      <c r="A19" s="61" t="s">
        <v>471</v>
      </c>
      <c r="B19" s="48" t="s">
        <v>163</v>
      </c>
      <c r="C19" s="76">
        <v>0</v>
      </c>
    </row>
    <row r="20" spans="1:3" x14ac:dyDescent="0.2">
      <c r="A20" s="61" t="s">
        <v>472</v>
      </c>
      <c r="B20" s="48" t="s">
        <v>447</v>
      </c>
      <c r="C20" s="76">
        <v>0</v>
      </c>
    </row>
    <row r="21" spans="1:3" x14ac:dyDescent="0.2">
      <c r="A21" s="61" t="s">
        <v>473</v>
      </c>
      <c r="B21" s="48" t="s">
        <v>448</v>
      </c>
      <c r="C21" s="76">
        <v>0</v>
      </c>
    </row>
    <row r="22" spans="1:3" x14ac:dyDescent="0.2">
      <c r="A22" s="61" t="s">
        <v>474</v>
      </c>
      <c r="B22" s="48" t="s">
        <v>449</v>
      </c>
      <c r="C22" s="76">
        <v>0</v>
      </c>
    </row>
    <row r="23" spans="1:3" x14ac:dyDescent="0.2">
      <c r="A23" s="61" t="s">
        <v>450</v>
      </c>
      <c r="B23" s="48" t="s">
        <v>451</v>
      </c>
      <c r="C23" s="76">
        <v>0</v>
      </c>
    </row>
    <row r="24" spans="1:3" x14ac:dyDescent="0.2">
      <c r="A24" s="61" t="s">
        <v>452</v>
      </c>
      <c r="B24" s="48" t="s">
        <v>453</v>
      </c>
      <c r="C24" s="76">
        <v>0</v>
      </c>
    </row>
    <row r="25" spans="1:3" x14ac:dyDescent="0.2">
      <c r="A25" s="61" t="s">
        <v>454</v>
      </c>
      <c r="B25" s="48" t="s">
        <v>455</v>
      </c>
      <c r="C25" s="76">
        <v>0</v>
      </c>
    </row>
    <row r="26" spans="1:3" x14ac:dyDescent="0.2">
      <c r="A26" s="61" t="s">
        <v>456</v>
      </c>
      <c r="B26" s="48" t="s">
        <v>457</v>
      </c>
      <c r="C26" s="76">
        <v>0</v>
      </c>
    </row>
    <row r="27" spans="1:3" x14ac:dyDescent="0.2">
      <c r="A27" s="61" t="s">
        <v>458</v>
      </c>
      <c r="B27" s="48" t="s">
        <v>459</v>
      </c>
      <c r="C27" s="76">
        <v>0</v>
      </c>
    </row>
    <row r="28" spans="1:3" x14ac:dyDescent="0.2">
      <c r="A28" s="61" t="s">
        <v>460</v>
      </c>
      <c r="B28" s="48" t="s">
        <v>461</v>
      </c>
      <c r="C28" s="76">
        <v>0</v>
      </c>
    </row>
    <row r="29" spans="1:3" x14ac:dyDescent="0.2">
      <c r="A29" s="61" t="s">
        <v>462</v>
      </c>
      <c r="B29" s="56" t="s">
        <v>463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464</v>
      </c>
      <c r="B31" s="60"/>
      <c r="C31" s="77">
        <f>SUM(C32:C38)</f>
        <v>0</v>
      </c>
    </row>
    <row r="32" spans="1:3" x14ac:dyDescent="0.2">
      <c r="A32" s="61" t="s">
        <v>465</v>
      </c>
      <c r="B32" s="48" t="s">
        <v>353</v>
      </c>
      <c r="C32" s="76">
        <v>0</v>
      </c>
    </row>
    <row r="33" spans="1:3" x14ac:dyDescent="0.2">
      <c r="A33" s="61" t="s">
        <v>466</v>
      </c>
      <c r="B33" s="48" t="s">
        <v>40</v>
      </c>
      <c r="C33" s="76">
        <v>0</v>
      </c>
    </row>
    <row r="34" spans="1:3" x14ac:dyDescent="0.2">
      <c r="A34" s="61" t="s">
        <v>467</v>
      </c>
      <c r="B34" s="48" t="s">
        <v>363</v>
      </c>
      <c r="C34" s="76">
        <v>0</v>
      </c>
    </row>
    <row r="35" spans="1:3" x14ac:dyDescent="0.2">
      <c r="A35" s="61" t="s">
        <v>468</v>
      </c>
      <c r="B35" s="48" t="s">
        <v>369</v>
      </c>
      <c r="C35" s="76">
        <v>0</v>
      </c>
    </row>
    <row r="36" spans="1:3" x14ac:dyDescent="0.2">
      <c r="A36" s="61" t="s">
        <v>469</v>
      </c>
      <c r="B36" s="48" t="s">
        <v>377</v>
      </c>
      <c r="C36" s="76">
        <v>0</v>
      </c>
    </row>
    <row r="37" spans="1:3" x14ac:dyDescent="0.2">
      <c r="A37" s="61" t="s">
        <v>535</v>
      </c>
      <c r="B37" s="48" t="s">
        <v>579</v>
      </c>
      <c r="C37" s="76">
        <v>0</v>
      </c>
    </row>
    <row r="38" spans="1:3" x14ac:dyDescent="0.2">
      <c r="A38" s="61" t="s">
        <v>536</v>
      </c>
      <c r="B38" s="56" t="s">
        <v>470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534</v>
      </c>
      <c r="B40" s="30"/>
      <c r="C40" s="71">
        <f>C6-C8+C31</f>
        <v>0</v>
      </c>
    </row>
    <row r="42" spans="1:3" ht="24" customHeight="1" x14ac:dyDescent="0.2">
      <c r="A42" s="184" t="s">
        <v>510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78" workbookViewId="0">
      <selection activeCell="B23" sqref="B23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81" t="str">
        <f>'Notas a los Edos Financieros'!A1</f>
        <v>UNIVERSIDAD TECNOLOGICA DE SAN MIGUEL ALLENDE</v>
      </c>
      <c r="B1" s="205"/>
      <c r="C1" s="205"/>
      <c r="D1" s="205"/>
      <c r="E1" s="205"/>
      <c r="F1" s="205"/>
      <c r="G1" s="10" t="s">
        <v>488</v>
      </c>
      <c r="H1" s="11" t="s">
        <v>496</v>
      </c>
    </row>
    <row r="2" spans="1:10" ht="19.05" customHeight="1" x14ac:dyDescent="0.2">
      <c r="A2" s="181" t="s">
        <v>501</v>
      </c>
      <c r="B2" s="205"/>
      <c r="C2" s="205"/>
      <c r="D2" s="205"/>
      <c r="E2" s="205"/>
      <c r="F2" s="205"/>
      <c r="G2" s="10" t="s">
        <v>489</v>
      </c>
      <c r="H2" s="11" t="s">
        <v>491</v>
      </c>
    </row>
    <row r="3" spans="1:10" ht="19.05" customHeight="1" x14ac:dyDescent="0.2">
      <c r="A3" s="206" t="str">
        <f>'Notas a los Edos Financieros'!A3</f>
        <v>Del 1 de Enero al 30 de Junio de 2026</v>
      </c>
      <c r="B3" s="207"/>
      <c r="C3" s="207"/>
      <c r="D3" s="207"/>
      <c r="E3" s="207"/>
      <c r="F3" s="207"/>
      <c r="G3" s="10" t="s">
        <v>490</v>
      </c>
      <c r="H3" s="11">
        <v>1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114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401</v>
      </c>
      <c r="C8" s="13" t="s">
        <v>107</v>
      </c>
      <c r="D8" s="13" t="s">
        <v>402</v>
      </c>
      <c r="E8" s="13" t="s">
        <v>403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591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583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537</v>
      </c>
      <c r="C39" s="204"/>
      <c r="D39" s="15"/>
      <c r="E39" s="15"/>
      <c r="F39" s="15"/>
    </row>
    <row r="40" spans="1:6" x14ac:dyDescent="0.2">
      <c r="B40" s="107" t="s">
        <v>401</v>
      </c>
      <c r="C40" s="112" t="str">
        <f>H1</f>
        <v>20XN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0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0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0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538</v>
      </c>
      <c r="C48" s="204"/>
    </row>
    <row r="49" spans="1:3" x14ac:dyDescent="0.2">
      <c r="B49" s="113" t="s">
        <v>401</v>
      </c>
      <c r="C49" s="112" t="str">
        <f>H1</f>
        <v>20XN</v>
      </c>
    </row>
    <row r="50" spans="1:3" x14ac:dyDescent="0.2">
      <c r="A50" s="12">
        <v>8210</v>
      </c>
      <c r="B50" s="86" t="s">
        <v>47</v>
      </c>
      <c r="C50" s="142">
        <v>0</v>
      </c>
    </row>
    <row r="51" spans="1:3" x14ac:dyDescent="0.2">
      <c r="A51" s="12">
        <v>8220</v>
      </c>
      <c r="B51" s="86" t="s">
        <v>46</v>
      </c>
      <c r="C51" s="142">
        <v>0</v>
      </c>
    </row>
    <row r="52" spans="1:3" x14ac:dyDescent="0.2">
      <c r="A52" s="12">
        <v>8230</v>
      </c>
      <c r="B52" s="86" t="s">
        <v>580</v>
      </c>
      <c r="C52" s="142">
        <v>0</v>
      </c>
    </row>
    <row r="53" spans="1:3" x14ac:dyDescent="0.2">
      <c r="A53" s="12">
        <v>8240</v>
      </c>
      <c r="B53" s="86" t="s">
        <v>45</v>
      </c>
      <c r="C53" s="142">
        <v>0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0</v>
      </c>
    </row>
    <row r="58" spans="1:3" x14ac:dyDescent="0.2">
      <c r="B58" s="4"/>
    </row>
    <row r="59" spans="1:3" x14ac:dyDescent="0.2">
      <c r="A59" s="145" t="s">
        <v>510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2019-02-13T21:19:08Z</cp:lastPrinted>
  <dcterms:created xsi:type="dcterms:W3CDTF">2012-12-11T20:36:24Z</dcterms:created>
  <dcterms:modified xsi:type="dcterms:W3CDTF">2026-07-14T16:40:33Z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