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Estados Financieros 2023\3er Trimestre\"/>
    </mc:Choice>
  </mc:AlternateContent>
  <bookViews>
    <workbookView xWindow="0" yWindow="0" windowWidth="23040" windowHeight="8616"/>
  </bookViews>
  <sheets>
    <sheet name="EAI" sheetId="4" r:id="rId1"/>
  </sheets>
  <definedNames>
    <definedName name="_xlnm._FilterDatabase" localSheetId="0" hidden="1">EAI!#REF!</definedName>
    <definedName name="_xlnm.Print_Area" localSheetId="0">EAI!$A$1:$G$42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4" l="1"/>
  <c r="D5" i="4"/>
  <c r="D20" i="4" l="1"/>
  <c r="D36" i="4"/>
  <c r="E20" i="4"/>
  <c r="D35" i="4"/>
  <c r="D34" i="4" s="1"/>
  <c r="D31" i="4"/>
  <c r="D32" i="4"/>
  <c r="D33" i="4"/>
  <c r="D30" i="4"/>
  <c r="G29" i="4"/>
  <c r="D22" i="4"/>
  <c r="D23" i="4"/>
  <c r="D24" i="4"/>
  <c r="D25" i="4"/>
  <c r="D26" i="4"/>
  <c r="D27" i="4"/>
  <c r="D28" i="4"/>
  <c r="D21" i="4"/>
  <c r="B20" i="4"/>
  <c r="G20" i="4"/>
  <c r="G34" i="4"/>
  <c r="G35" i="4"/>
  <c r="G31" i="4"/>
  <c r="G32" i="4"/>
  <c r="G33" i="4"/>
  <c r="G30" i="4"/>
  <c r="G22" i="4"/>
  <c r="G23" i="4"/>
  <c r="G24" i="4"/>
  <c r="G25" i="4"/>
  <c r="G26" i="4"/>
  <c r="G27" i="4"/>
  <c r="G28" i="4"/>
  <c r="G21" i="4"/>
  <c r="G5" i="4"/>
  <c r="D29" i="4" l="1"/>
  <c r="B34" i="4"/>
  <c r="B36" i="4" s="1"/>
  <c r="C29" i="4"/>
  <c r="E29" i="4"/>
  <c r="F29" i="4"/>
  <c r="B29" i="4"/>
  <c r="C20" i="4"/>
  <c r="F20" i="4"/>
  <c r="C34" i="4" l="1"/>
  <c r="E15" i="4"/>
  <c r="F15" i="4"/>
  <c r="C15" i="4"/>
  <c r="F34" i="4" l="1"/>
  <c r="E34" i="4"/>
  <c r="G13" i="4"/>
  <c r="G11" i="4"/>
  <c r="G36" i="4" l="1"/>
  <c r="C36" i="4"/>
  <c r="F36" i="4" l="1"/>
  <c r="E36" i="4"/>
  <c r="G14" i="4"/>
  <c r="D14" i="4"/>
  <c r="D13" i="4"/>
  <c r="G12" i="4"/>
  <c r="D12" i="4"/>
  <c r="D11" i="4"/>
  <c r="G10" i="4"/>
  <c r="D10" i="4"/>
  <c r="G9" i="4"/>
  <c r="D9" i="4"/>
  <c r="G8" i="4"/>
  <c r="D8" i="4"/>
  <c r="G7" i="4"/>
  <c r="D7" i="4"/>
  <c r="G6" i="4"/>
  <c r="D6" i="4"/>
  <c r="D15" i="4" l="1"/>
  <c r="G15" i="4"/>
</calcChain>
</file>

<file path=xl/sharedStrings.xml><?xml version="1.0" encoding="utf-8"?>
<sst xmlns="http://schemas.openxmlformats.org/spreadsheetml/2006/main" count="96" uniqueCount="51">
  <si>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</si>
  <si>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</si>
  <si>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</si>
  <si>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</si>
  <si>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</si>
  <si>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</si>
  <si>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</si>
  <si>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</si>
  <si>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</si>
  <si>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</si>
  <si>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</si>
  <si>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</si>
  <si>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</si>
  <si>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</si>
  <si>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</si>
  <si>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</si>
  <si>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</si>
  <si>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</si>
  <si>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</si>
  <si>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</si>
  <si>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</si>
  <si>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</si>
  <si>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</si>
  <si>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</si>
  <si>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</si>
  <si>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</si>
  <si>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</si>
  <si>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</si>
  <si>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</si>
  <si>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</si>
  <si>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</si>
  <si>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</si>
  <si>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</si>
  <si>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</si>
  <si>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</si>
  <si>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</si>
  <si>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</si>
  <si>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</si>
  <si>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</si>
  <si>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</si>
  <si>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</si>
  <si>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</si>
  <si>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</si>
  <si>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</si>
  <si>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</si>
  <si>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</si>
  <si>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</si>
  <si>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</si>
  <si>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</si>
  <si>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</si>
  <si>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 SAN MIGUEL ALLENDE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</si>
</sst>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6" xfId="8" applyFont="1" applyFill="1" applyBorder="1" applyAlignment="1" applyProtection="1">
      <alignment horizontal="center" vertical="top" wrapText="1"/>
    </xf>
    <xf numFmtId="4" fontId="7" fillId="0" borderId="10" xfId="8" applyNumberFormat="1" applyFont="1" applyFill="1" applyBorder="1" applyAlignment="1" applyProtection="1">
      <alignment vertical="top"/>
      <protection locked="0"/>
    </xf>
    <xf numFmtId="0" fontId="7" fillId="0" borderId="8" xfId="8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8" fillId="0" borderId="3" xfId="8" applyFont="1" applyFill="1" applyBorder="1" applyAlignment="1" applyProtection="1">
      <alignment horizontal="left" vertical="top"/>
    </xf>
    <xf numFmtId="0" fontId="8" fillId="0" borderId="3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2" borderId="1" xfId="8" applyFont="1" applyFill="1" applyBorder="1" applyAlignment="1">
      <alignment vertical="center"/>
    </xf>
    <xf numFmtId="0" fontId="8" fillId="2" borderId="2" xfId="8" applyFont="1" applyFill="1" applyBorder="1" applyAlignment="1">
      <alignment vertical="center"/>
    </xf>
    <xf numFmtId="0" fontId="8" fillId="2" borderId="11" xfId="8" applyFont="1" applyFill="1" applyBorder="1" applyAlignment="1">
      <alignment horizontal="center" vertical="center"/>
    </xf>
    <xf numFmtId="0" fontId="8" fillId="0" borderId="3" xfId="8" applyFont="1" applyFill="1" applyBorder="1" applyAlignment="1" applyProtection="1">
      <alignment vertical="top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vertical="center" wrapText="1"/>
    </xf>
    <xf numFmtId="0" fontId="8" fillId="2" borderId="12" xfId="8" applyFont="1" applyFill="1" applyBorder="1" applyAlignment="1">
      <alignment vertical="center" wrapText="1"/>
    </xf>
    <xf numFmtId="0" fontId="8" fillId="0" borderId="6" xfId="8" applyFont="1" applyFill="1" applyBorder="1" applyAlignment="1" applyProtection="1">
      <alignment horizontal="left" vertical="top"/>
      <protection locked="0"/>
    </xf>
    <xf numFmtId="2" fontId="3" fillId="0" borderId="9" xfId="8" applyNumberFormat="1" applyFont="1" applyFill="1" applyBorder="1" applyAlignment="1" applyProtection="1">
      <alignment vertical="top"/>
      <protection locked="0"/>
    </xf>
    <xf numFmtId="2" fontId="3" fillId="0" borderId="11" xfId="8" applyNumberFormat="1" applyFont="1" applyFill="1" applyBorder="1" applyAlignment="1" applyProtection="1">
      <alignment vertical="top"/>
      <protection locked="0"/>
    </xf>
    <xf numFmtId="2" fontId="7" fillId="0" borderId="4" xfId="8" applyNumberFormat="1" applyFont="1" applyFill="1" applyBorder="1" applyAlignment="1" applyProtection="1">
      <alignment vertical="top"/>
      <protection locked="0"/>
    </xf>
    <xf numFmtId="2" fontId="8" fillId="0" borderId="9" xfId="8" applyNumberFormat="1" applyFont="1" applyFill="1" applyBorder="1" applyAlignment="1" applyProtection="1">
      <alignment vertical="top"/>
      <protection locked="0"/>
    </xf>
    <xf numFmtId="2" fontId="7" fillId="0" borderId="11" xfId="8" applyNumberFormat="1" applyFont="1" applyFill="1" applyBorder="1" applyAlignment="1" applyProtection="1">
      <alignment vertical="top"/>
      <protection locked="0"/>
    </xf>
    <xf numFmtId="2" fontId="8" fillId="0" borderId="11" xfId="8" applyNumberFormat="1" applyFont="1" applyFill="1" applyBorder="1" applyAlignment="1" applyProtection="1">
      <alignment vertical="top"/>
      <protection locked="0"/>
    </xf>
    <xf numFmtId="2" fontId="7" fillId="0" borderId="8" xfId="8" applyNumberFormat="1" applyFont="1" applyFill="1" applyBorder="1" applyAlignment="1" applyProtection="1">
      <alignment vertical="top"/>
      <protection locked="0"/>
    </xf>
    <xf numFmtId="2" fontId="8" fillId="0" borderId="5" xfId="8" applyNumberFormat="1" applyFont="1" applyFill="1" applyBorder="1" applyAlignment="1" applyProtection="1">
      <alignment vertical="top"/>
      <protection locked="0"/>
    </xf>
    <xf numFmtId="2" fontId="8" fillId="0" borderId="7" xfId="8" applyNumberFormat="1" applyFont="1" applyFill="1" applyBorder="1" applyAlignment="1" applyProtection="1">
      <alignment vertical="top"/>
      <protection locked="0"/>
    </xf>
    <xf numFmtId="2" fontId="7" fillId="0" borderId="1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815340</xdr:colOff>
      <xdr:row>43</xdr:row>
      <xdr:rowOff>62865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914400" y="8223885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346673</xdr:colOff>
      <xdr:row>43</xdr:row>
      <xdr:rowOff>60960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728173" y="8221980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topLeftCell="A13" zoomScaleNormal="100" workbookViewId="0">
      <selection activeCell="A3" sqref="A3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24"/>
      <c r="B2" s="44" t="s">
        <v>22</v>
      </c>
      <c r="C2" s="44"/>
      <c r="D2" s="44"/>
      <c r="E2" s="44"/>
      <c r="F2" s="44"/>
      <c r="G2" s="46" t="s">
        <v>19</v>
      </c>
    </row>
    <row r="3" spans="1:8" s="1" customFormat="1" ht="24.9" customHeight="1" x14ac:dyDescent="0.2">
      <c r="A3" s="26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25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20" t="s">
        <v>0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2">
        <f>F5-B5</f>
        <v>0</v>
      </c>
      <c r="H5" s="22" t="s">
        <v>37</v>
      </c>
    </row>
    <row r="6" spans="1:8" x14ac:dyDescent="0.2">
      <c r="A6" s="21" t="s">
        <v>1</v>
      </c>
      <c r="B6" s="33">
        <v>0</v>
      </c>
      <c r="C6" s="33">
        <v>0</v>
      </c>
      <c r="D6" s="33">
        <f t="shared" ref="D6:D9" si="0">B6+C6</f>
        <v>0</v>
      </c>
      <c r="E6" s="33">
        <v>0</v>
      </c>
      <c r="F6" s="33">
        <v>0</v>
      </c>
      <c r="G6" s="33">
        <f t="shared" ref="G6:G9" si="1">F6-B6</f>
        <v>0</v>
      </c>
      <c r="H6" s="22" t="s">
        <v>47</v>
      </c>
    </row>
    <row r="7" spans="1:8" x14ac:dyDescent="0.2">
      <c r="A7" s="20" t="s">
        <v>2</v>
      </c>
      <c r="B7" s="33">
        <v>0</v>
      </c>
      <c r="C7" s="33">
        <v>0</v>
      </c>
      <c r="D7" s="33">
        <f t="shared" si="0"/>
        <v>0</v>
      </c>
      <c r="E7" s="33">
        <v>0</v>
      </c>
      <c r="F7" s="33">
        <v>0</v>
      </c>
      <c r="G7" s="33">
        <f t="shared" si="1"/>
        <v>0</v>
      </c>
      <c r="H7" s="22" t="s">
        <v>38</v>
      </c>
    </row>
    <row r="8" spans="1:8" x14ac:dyDescent="0.2">
      <c r="A8" s="20" t="s">
        <v>3</v>
      </c>
      <c r="B8" s="33">
        <v>0</v>
      </c>
      <c r="C8" s="33">
        <v>0</v>
      </c>
      <c r="D8" s="33">
        <f t="shared" si="0"/>
        <v>0</v>
      </c>
      <c r="E8" s="33">
        <v>0</v>
      </c>
      <c r="F8" s="33">
        <v>0</v>
      </c>
      <c r="G8" s="33">
        <f t="shared" si="1"/>
        <v>0</v>
      </c>
      <c r="H8" s="22" t="s">
        <v>39</v>
      </c>
    </row>
    <row r="9" spans="1:8" x14ac:dyDescent="0.2">
      <c r="A9" s="20" t="s">
        <v>4</v>
      </c>
      <c r="B9" s="33">
        <v>0</v>
      </c>
      <c r="C9" s="33">
        <v>0</v>
      </c>
      <c r="D9" s="33">
        <f t="shared" si="0"/>
        <v>0</v>
      </c>
      <c r="E9" s="33">
        <v>0</v>
      </c>
      <c r="F9" s="33">
        <v>0</v>
      </c>
      <c r="G9" s="33">
        <f t="shared" si="1"/>
        <v>0</v>
      </c>
      <c r="H9" s="22" t="s">
        <v>40</v>
      </c>
    </row>
    <row r="10" spans="1:8" x14ac:dyDescent="0.2">
      <c r="A10" s="21" t="s">
        <v>5</v>
      </c>
      <c r="B10" s="33">
        <v>0</v>
      </c>
      <c r="C10" s="33">
        <v>0</v>
      </c>
      <c r="D10" s="33">
        <f t="shared" ref="D10:D13" si="2">B10+C10</f>
        <v>0</v>
      </c>
      <c r="E10" s="33">
        <v>0</v>
      </c>
      <c r="F10" s="33">
        <v>0</v>
      </c>
      <c r="G10" s="33">
        <f t="shared" ref="G10:G12" si="3">F10-B10</f>
        <v>0</v>
      </c>
      <c r="H10" s="22" t="s">
        <v>41</v>
      </c>
    </row>
    <row r="11" spans="1:8" x14ac:dyDescent="0.2">
      <c r="A11" s="20" t="s">
        <v>24</v>
      </c>
      <c r="B11" s="33">
        <v>5338294</v>
      </c>
      <c r="C11" s="33">
        <v>1586347.98</v>
      </c>
      <c r="D11" s="33">
        <f t="shared" si="2"/>
        <v>6924641.9800000004</v>
      </c>
      <c r="E11" s="33">
        <v>5893317.5599999996</v>
      </c>
      <c r="F11" s="33">
        <v>5868865.5599999996</v>
      </c>
      <c r="G11" s="33">
        <f>F11-B11</f>
        <v>530571.55999999959</v>
      </c>
      <c r="H11" s="22" t="s">
        <v>42</v>
      </c>
    </row>
    <row r="12" spans="1:8" ht="20.399999999999999" x14ac:dyDescent="0.2">
      <c r="A12" s="20" t="s">
        <v>25</v>
      </c>
      <c r="B12" s="33">
        <v>20447536</v>
      </c>
      <c r="C12" s="33">
        <v>214690.99</v>
      </c>
      <c r="D12" s="33">
        <f t="shared" si="2"/>
        <v>20662226.989999998</v>
      </c>
      <c r="E12" s="33">
        <v>16598032.99</v>
      </c>
      <c r="F12" s="33">
        <v>13867475.99</v>
      </c>
      <c r="G12" s="33">
        <f t="shared" si="3"/>
        <v>-6580060.0099999998</v>
      </c>
      <c r="H12" s="22" t="s">
        <v>43</v>
      </c>
    </row>
    <row r="13" spans="1:8" ht="20.399999999999999" x14ac:dyDescent="0.2">
      <c r="A13" s="20" t="s">
        <v>26</v>
      </c>
      <c r="B13" s="33">
        <v>20902107.030000001</v>
      </c>
      <c r="C13" s="33">
        <v>44321907.859999999</v>
      </c>
      <c r="D13" s="33">
        <f t="shared" si="2"/>
        <v>65224014.890000001</v>
      </c>
      <c r="E13" s="33">
        <v>46694174.049999997</v>
      </c>
      <c r="F13" s="33">
        <v>29097865.149999999</v>
      </c>
      <c r="G13" s="33">
        <f>F13-B13</f>
        <v>8195758.1199999973</v>
      </c>
      <c r="H13" s="22" t="s">
        <v>44</v>
      </c>
    </row>
    <row r="14" spans="1:8" x14ac:dyDescent="0.2">
      <c r="A14" s="20" t="s">
        <v>6</v>
      </c>
      <c r="B14" s="33">
        <v>0</v>
      </c>
      <c r="C14" s="33">
        <v>0</v>
      </c>
      <c r="D14" s="33">
        <f t="shared" ref="D14" si="4">B14+C14</f>
        <v>0</v>
      </c>
      <c r="E14" s="33">
        <v>0</v>
      </c>
      <c r="F14" s="33">
        <v>0</v>
      </c>
      <c r="G14" s="33">
        <f t="shared" ref="G14" si="5">F14-B14</f>
        <v>0</v>
      </c>
      <c r="H14" s="22" t="s">
        <v>45</v>
      </c>
    </row>
    <row r="15" spans="1:8" x14ac:dyDescent="0.2">
      <c r="A15" s="31" t="s">
        <v>13</v>
      </c>
      <c r="B15" s="34">
        <f>SUM(B5:B14)</f>
        <v>46687937.030000001</v>
      </c>
      <c r="C15" s="34">
        <f>SUM(C5:C14)</f>
        <v>46122946.829999998</v>
      </c>
      <c r="D15" s="34">
        <f t="shared" ref="D15:G15" si="6">SUM(D5:D14)</f>
        <v>92810883.859999999</v>
      </c>
      <c r="E15" s="34">
        <f t="shared" si="6"/>
        <v>69185524.599999994</v>
      </c>
      <c r="F15" s="34">
        <f t="shared" si="6"/>
        <v>48834206.700000003</v>
      </c>
      <c r="G15" s="34">
        <f t="shared" si="6"/>
        <v>2146269.6699999971</v>
      </c>
      <c r="H15" s="22" t="s">
        <v>46</v>
      </c>
    </row>
    <row r="16" spans="1:8" x14ac:dyDescent="0.2">
      <c r="A16" s="12"/>
      <c r="B16" s="13"/>
      <c r="C16" s="13"/>
      <c r="D16" s="13"/>
      <c r="E16" s="14" t="s">
        <v>21</v>
      </c>
      <c r="F16" s="15"/>
      <c r="G16" s="11">
        <v>0</v>
      </c>
      <c r="H16" s="22" t="s">
        <v>46</v>
      </c>
    </row>
    <row r="17" spans="1:8" ht="10.199999999999999" customHeight="1" x14ac:dyDescent="0.2">
      <c r="A17" s="29"/>
      <c r="B17" s="48" t="s">
        <v>22</v>
      </c>
      <c r="C17" s="48"/>
      <c r="D17" s="48"/>
      <c r="E17" s="48"/>
      <c r="F17" s="48"/>
      <c r="G17" s="49" t="s">
        <v>19</v>
      </c>
      <c r="H17" s="22" t="s">
        <v>46</v>
      </c>
    </row>
    <row r="18" spans="1:8" ht="22.5" customHeight="1" x14ac:dyDescent="0.2">
      <c r="A18" s="28" t="s">
        <v>23</v>
      </c>
      <c r="B18" s="5" t="s">
        <v>15</v>
      </c>
      <c r="C18" s="5" t="s">
        <v>20</v>
      </c>
      <c r="D18" s="5" t="s">
        <v>16</v>
      </c>
      <c r="E18" s="5" t="s">
        <v>17</v>
      </c>
      <c r="F18" s="5" t="s">
        <v>18</v>
      </c>
      <c r="G18" s="50"/>
      <c r="H18" s="22" t="s">
        <v>46</v>
      </c>
    </row>
    <row r="19" spans="1:8" x14ac:dyDescent="0.2">
      <c r="A19" s="30"/>
      <c r="B19" s="8" t="s">
        <v>7</v>
      </c>
      <c r="C19" s="8" t="s">
        <v>8</v>
      </c>
      <c r="D19" s="8" t="s">
        <v>9</v>
      </c>
      <c r="E19" s="8" t="s">
        <v>10</v>
      </c>
      <c r="F19" s="8" t="s">
        <v>11</v>
      </c>
      <c r="G19" s="8" t="s">
        <v>12</v>
      </c>
      <c r="H19" s="22" t="s">
        <v>46</v>
      </c>
    </row>
    <row r="20" spans="1:8" x14ac:dyDescent="0.2">
      <c r="A20" s="18" t="s">
        <v>27</v>
      </c>
      <c r="B20" s="35">
        <f>+B21+B22+B23+B24+B25+B26+B27+B28</f>
        <v>0</v>
      </c>
      <c r="C20" s="35">
        <f t="shared" ref="C20:F20" si="7">+C21+C22+C23+C24+C25+C26+C27+C28</f>
        <v>0</v>
      </c>
      <c r="D20" s="35">
        <f>+D21+D22+D23+D24+D25+D26+D27+D28</f>
        <v>0</v>
      </c>
      <c r="E20" s="35">
        <f>+E21+E22+E23+E24+E25+E26+E27+E28</f>
        <v>0</v>
      </c>
      <c r="F20" s="35">
        <f t="shared" si="7"/>
        <v>0</v>
      </c>
      <c r="G20" s="35">
        <f>+G21+G22+G23+G24+G25+G26+G27+G28</f>
        <v>0</v>
      </c>
      <c r="H20" s="22" t="s">
        <v>46</v>
      </c>
    </row>
    <row r="21" spans="1:8" x14ac:dyDescent="0.2">
      <c r="A21" s="9" t="s">
        <v>0</v>
      </c>
      <c r="B21" s="36">
        <v>0</v>
      </c>
      <c r="C21" s="36">
        <v>0</v>
      </c>
      <c r="D21" s="36">
        <f>+B21+C21</f>
        <v>0</v>
      </c>
      <c r="E21" s="36">
        <v>0</v>
      </c>
      <c r="F21" s="36">
        <v>0</v>
      </c>
      <c r="G21" s="36">
        <f>+F21-B21</f>
        <v>0</v>
      </c>
      <c r="H21" s="22" t="s">
        <v>37</v>
      </c>
    </row>
    <row r="22" spans="1:8" x14ac:dyDescent="0.2">
      <c r="A22" s="9" t="s">
        <v>1</v>
      </c>
      <c r="B22" s="36">
        <v>0</v>
      </c>
      <c r="C22" s="36">
        <v>0</v>
      </c>
      <c r="D22" s="36">
        <f t="shared" ref="D22:D28" si="8">+B22+C22</f>
        <v>0</v>
      </c>
      <c r="E22" s="36">
        <v>0</v>
      </c>
      <c r="F22" s="36">
        <v>0</v>
      </c>
      <c r="G22" s="36">
        <f t="shared" ref="G22:G28" si="9">+F22-B22</f>
        <v>0</v>
      </c>
      <c r="H22" s="22" t="s">
        <v>47</v>
      </c>
    </row>
    <row r="23" spans="1:8" x14ac:dyDescent="0.2">
      <c r="A23" s="9" t="s">
        <v>2</v>
      </c>
      <c r="B23" s="36">
        <v>0</v>
      </c>
      <c r="C23" s="36">
        <v>0</v>
      </c>
      <c r="D23" s="36">
        <f t="shared" si="8"/>
        <v>0</v>
      </c>
      <c r="E23" s="36">
        <v>0</v>
      </c>
      <c r="F23" s="36">
        <v>0</v>
      </c>
      <c r="G23" s="36">
        <f t="shared" si="9"/>
        <v>0</v>
      </c>
      <c r="H23" s="22" t="s">
        <v>38</v>
      </c>
    </row>
    <row r="24" spans="1:8" x14ac:dyDescent="0.2">
      <c r="A24" s="9" t="s">
        <v>3</v>
      </c>
      <c r="B24" s="36">
        <v>0</v>
      </c>
      <c r="C24" s="36">
        <v>0</v>
      </c>
      <c r="D24" s="36">
        <f t="shared" si="8"/>
        <v>0</v>
      </c>
      <c r="E24" s="36">
        <v>0</v>
      </c>
      <c r="F24" s="36">
        <v>0</v>
      </c>
      <c r="G24" s="36">
        <f t="shared" si="9"/>
        <v>0</v>
      </c>
      <c r="H24" s="22" t="s">
        <v>39</v>
      </c>
    </row>
    <row r="25" spans="1:8" ht="11.4" x14ac:dyDescent="0.2">
      <c r="A25" s="9" t="s">
        <v>28</v>
      </c>
      <c r="B25" s="36">
        <v>0</v>
      </c>
      <c r="C25" s="36">
        <v>0</v>
      </c>
      <c r="D25" s="36">
        <f t="shared" si="8"/>
        <v>0</v>
      </c>
      <c r="E25" s="36">
        <v>0</v>
      </c>
      <c r="F25" s="36">
        <v>0</v>
      </c>
      <c r="G25" s="36">
        <f t="shared" si="9"/>
        <v>0</v>
      </c>
      <c r="H25" s="22" t="s">
        <v>40</v>
      </c>
    </row>
    <row r="26" spans="1:8" ht="11.4" x14ac:dyDescent="0.2">
      <c r="A26" s="9" t="s">
        <v>29</v>
      </c>
      <c r="B26" s="36">
        <v>0</v>
      </c>
      <c r="C26" s="36">
        <v>0</v>
      </c>
      <c r="D26" s="36">
        <f t="shared" si="8"/>
        <v>0</v>
      </c>
      <c r="E26" s="36">
        <v>0</v>
      </c>
      <c r="F26" s="36">
        <v>0</v>
      </c>
      <c r="G26" s="36">
        <f t="shared" si="9"/>
        <v>0</v>
      </c>
      <c r="H26" s="22" t="s">
        <v>41</v>
      </c>
    </row>
    <row r="27" spans="1:8" ht="20.399999999999999" x14ac:dyDescent="0.2">
      <c r="A27" s="9" t="s">
        <v>30</v>
      </c>
      <c r="B27" s="36">
        <v>0</v>
      </c>
      <c r="C27" s="36">
        <v>0</v>
      </c>
      <c r="D27" s="36">
        <f t="shared" si="8"/>
        <v>0</v>
      </c>
      <c r="E27" s="36">
        <v>0</v>
      </c>
      <c r="F27" s="36">
        <v>0</v>
      </c>
      <c r="G27" s="36">
        <f t="shared" si="9"/>
        <v>0</v>
      </c>
      <c r="H27" s="22" t="s">
        <v>43</v>
      </c>
    </row>
    <row r="28" spans="1:8" ht="20.399999999999999" x14ac:dyDescent="0.2">
      <c r="A28" s="9" t="s">
        <v>26</v>
      </c>
      <c r="B28" s="36">
        <v>0</v>
      </c>
      <c r="C28" s="36">
        <v>0</v>
      </c>
      <c r="D28" s="36">
        <f t="shared" si="8"/>
        <v>0</v>
      </c>
      <c r="E28" s="36">
        <v>0</v>
      </c>
      <c r="F28" s="36">
        <v>0</v>
      </c>
      <c r="G28" s="36">
        <f t="shared" si="9"/>
        <v>0</v>
      </c>
      <c r="H28" s="22" t="s">
        <v>44</v>
      </c>
    </row>
    <row r="29" spans="1:8" ht="30.6" x14ac:dyDescent="0.2">
      <c r="A29" s="27" t="s">
        <v>48</v>
      </c>
      <c r="B29" s="37">
        <f>+B30+B31+B32+B33</f>
        <v>26240401.030000001</v>
      </c>
      <c r="C29" s="37">
        <f t="shared" ref="C29:F29" si="10">+C30+C31+C32+C33</f>
        <v>45908255.839999996</v>
      </c>
      <c r="D29" s="37">
        <f>+D30+D31+D32+D33</f>
        <v>72148656.870000005</v>
      </c>
      <c r="E29" s="37">
        <f t="shared" si="10"/>
        <v>52587491.609999999</v>
      </c>
      <c r="F29" s="37">
        <f t="shared" si="10"/>
        <v>34966730.710000001</v>
      </c>
      <c r="G29" s="37">
        <f>+G30+G31+G32+G33</f>
        <v>8726329.679999996</v>
      </c>
      <c r="H29" s="22" t="s">
        <v>46</v>
      </c>
    </row>
    <row r="30" spans="1:8" x14ac:dyDescent="0.2">
      <c r="A30" s="9" t="s">
        <v>1</v>
      </c>
      <c r="B30" s="36">
        <v>0</v>
      </c>
      <c r="C30" s="36">
        <v>0</v>
      </c>
      <c r="D30" s="36">
        <f>+B30+C30</f>
        <v>0</v>
      </c>
      <c r="E30" s="36">
        <v>0</v>
      </c>
      <c r="F30" s="36">
        <v>0</v>
      </c>
      <c r="G30" s="36">
        <f>+F30-B30</f>
        <v>0</v>
      </c>
      <c r="H30" s="22" t="s">
        <v>47</v>
      </c>
    </row>
    <row r="31" spans="1:8" ht="11.4" x14ac:dyDescent="0.2">
      <c r="A31" s="9" t="s">
        <v>31</v>
      </c>
      <c r="B31" s="36">
        <v>0</v>
      </c>
      <c r="C31" s="36">
        <v>0</v>
      </c>
      <c r="D31" s="36">
        <f t="shared" ref="D31:D33" si="11">+B31+C31</f>
        <v>0</v>
      </c>
      <c r="E31" s="36">
        <v>0</v>
      </c>
      <c r="F31" s="36">
        <v>0</v>
      </c>
      <c r="G31" s="36">
        <f t="shared" ref="G31:G33" si="12">+F31-B31</f>
        <v>0</v>
      </c>
      <c r="H31" s="22" t="s">
        <v>40</v>
      </c>
    </row>
    <row r="32" spans="1:8" ht="11.4" x14ac:dyDescent="0.2">
      <c r="A32" s="9" t="s">
        <v>32</v>
      </c>
      <c r="B32" s="36">
        <v>5338294</v>
      </c>
      <c r="C32" s="36">
        <v>1586347.98</v>
      </c>
      <c r="D32" s="36">
        <f t="shared" si="11"/>
        <v>6924641.9800000004</v>
      </c>
      <c r="E32" s="36">
        <v>5893317.5599999996</v>
      </c>
      <c r="F32" s="36">
        <v>5868865.5599999996</v>
      </c>
      <c r="G32" s="36">
        <f t="shared" si="12"/>
        <v>530571.55999999959</v>
      </c>
      <c r="H32" s="22" t="s">
        <v>42</v>
      </c>
    </row>
    <row r="33" spans="1:8" ht="20.399999999999999" x14ac:dyDescent="0.2">
      <c r="A33" s="9" t="s">
        <v>26</v>
      </c>
      <c r="B33" s="36">
        <v>20902107.030000001</v>
      </c>
      <c r="C33" s="36">
        <v>44321907.859999999</v>
      </c>
      <c r="D33" s="36">
        <f t="shared" si="11"/>
        <v>65224014.890000001</v>
      </c>
      <c r="E33" s="36">
        <v>46694174.049999997</v>
      </c>
      <c r="F33" s="36">
        <v>29097865.149999999</v>
      </c>
      <c r="G33" s="36">
        <f t="shared" si="12"/>
        <v>8195758.1199999973</v>
      </c>
      <c r="H33" s="22" t="s">
        <v>44</v>
      </c>
    </row>
    <row r="34" spans="1:8" x14ac:dyDescent="0.2">
      <c r="A34" s="19" t="s">
        <v>33</v>
      </c>
      <c r="B34" s="37">
        <f>SUM(B35)</f>
        <v>0</v>
      </c>
      <c r="C34" s="37">
        <f t="shared" ref="C34:F34" si="13">SUM(C35)</f>
        <v>0</v>
      </c>
      <c r="D34" s="37">
        <f>SUM(D35)</f>
        <v>0</v>
      </c>
      <c r="E34" s="37">
        <f t="shared" si="13"/>
        <v>0</v>
      </c>
      <c r="F34" s="37">
        <f t="shared" si="13"/>
        <v>0</v>
      </c>
      <c r="G34" s="37">
        <f>SUM(G35)</f>
        <v>0</v>
      </c>
      <c r="H34" s="22" t="s">
        <v>46</v>
      </c>
    </row>
    <row r="35" spans="1:8" x14ac:dyDescent="0.2">
      <c r="A35" s="9" t="s">
        <v>6</v>
      </c>
      <c r="B35" s="36">
        <v>0</v>
      </c>
      <c r="C35" s="36">
        <v>0</v>
      </c>
      <c r="D35" s="36">
        <f>+B35+C35</f>
        <v>0</v>
      </c>
      <c r="E35" s="36">
        <v>0</v>
      </c>
      <c r="F35" s="36">
        <v>0</v>
      </c>
      <c r="G35" s="36">
        <f>+F35-B35</f>
        <v>0</v>
      </c>
      <c r="H35" s="22" t="s">
        <v>45</v>
      </c>
    </row>
    <row r="36" spans="1:8" x14ac:dyDescent="0.2">
      <c r="A36" s="10" t="s">
        <v>13</v>
      </c>
      <c r="B36" s="34">
        <f t="shared" ref="B36:G36" si="14">SUM(B34+B29+B20)</f>
        <v>26240401.030000001</v>
      </c>
      <c r="C36" s="34">
        <f t="shared" si="14"/>
        <v>45908255.839999996</v>
      </c>
      <c r="D36" s="34">
        <f t="shared" si="14"/>
        <v>72148656.870000005</v>
      </c>
      <c r="E36" s="34">
        <f t="shared" si="14"/>
        <v>52587491.609999999</v>
      </c>
      <c r="F36" s="34">
        <f t="shared" si="14"/>
        <v>34966730.710000001</v>
      </c>
      <c r="G36" s="34">
        <f t="shared" si="14"/>
        <v>8726329.679999996</v>
      </c>
      <c r="H36" s="22" t="s">
        <v>46</v>
      </c>
    </row>
    <row r="37" spans="1:8" x14ac:dyDescent="0.2">
      <c r="A37" s="12"/>
      <c r="B37" s="38"/>
      <c r="C37" s="38"/>
      <c r="D37" s="38"/>
      <c r="E37" s="39" t="s">
        <v>21</v>
      </c>
      <c r="F37" s="40"/>
      <c r="G37" s="41">
        <v>0</v>
      </c>
      <c r="H37" s="22" t="s">
        <v>46</v>
      </c>
    </row>
    <row r="38" spans="1:8" x14ac:dyDescent="0.2">
      <c r="A38" s="23" t="s">
        <v>49</v>
      </c>
    </row>
    <row r="39" spans="1:8" ht="21.6" x14ac:dyDescent="0.2">
      <c r="A39" s="16" t="s">
        <v>34</v>
      </c>
    </row>
    <row r="40" spans="1:8" ht="11.4" x14ac:dyDescent="0.2">
      <c r="A40" s="17" t="s">
        <v>35</v>
      </c>
    </row>
    <row r="41" spans="1:8" ht="30.75" customHeight="1" x14ac:dyDescent="0.2">
      <c r="A41" s="42" t="s">
        <v>36</v>
      </c>
      <c r="B41" s="42"/>
      <c r="C41" s="42"/>
      <c r="D41" s="42"/>
      <c r="E41" s="42"/>
      <c r="F41" s="42"/>
      <c r="G41" s="42"/>
    </row>
  </sheetData>
  <sheetProtection formatCells="0" formatColumns="0" formatRows="0" insertRows="0" autoFilter="0"/>
  <mergeCells count="6">
    <mergeCell ref="A41:G41"/>
    <mergeCell ref="A1:G1"/>
    <mergeCell ref="B2:F2"/>
    <mergeCell ref="G2:G3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4:F4 H36:H37 H5:H14 H15 H29:H33 H34:H35 H17:H28 B38:G38 G37" numberStoredAsText="1"/>
    <ignoredError sqref="B37:F37 B36 C36 B19:D19 G19 B35:C35 E19:F19" numberStoredAsText="1" unlockedFormula="1"/>
    <ignoredError sqref="B6:G14 B20:G28 B29:C34 B16:G18 B5:D5 E5:G5 B15:G15" unlockedFormula="1"/>
    <ignoredError sqref="G36 E36:F36" numberStoredAsText="1" formula="1" unlockedFormula="1"/>
    <ignoredError sqref="D35:G35 D29:G34 D36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2019-04-05T21:16:20Z</cp:lastPrinted>
  <dcterms:created xsi:type="dcterms:W3CDTF">2012-12-11T20:48:19Z</dcterms:created>
  <dcterms:modified xsi:type="dcterms:W3CDTF">2023-10-30T17:26:06Z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