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PP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PPI!$A$1:$N$73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2" l="1"/>
  <c r="L62" i="2" s="1"/>
  <c r="J62" i="2"/>
  <c r="I62" i="2"/>
  <c r="M62" i="2" s="1"/>
  <c r="H62" i="2"/>
  <c r="M59" i="2"/>
  <c r="L59" i="2"/>
  <c r="G59" i="2"/>
  <c r="M58" i="2"/>
  <c r="L58" i="2"/>
  <c r="G58" i="2"/>
  <c r="M57" i="2"/>
  <c r="L57" i="2"/>
  <c r="G57" i="2"/>
  <c r="M56" i="2"/>
  <c r="L56" i="2"/>
  <c r="G56" i="2"/>
  <c r="G62" i="2" s="1"/>
  <c r="K51" i="2"/>
  <c r="K64" i="2" s="1"/>
  <c r="J51" i="2"/>
  <c r="J64" i="2" s="1"/>
  <c r="I51" i="2"/>
  <c r="I64" i="2" s="1"/>
  <c r="H51" i="2"/>
  <c r="H64" i="2" s="1"/>
  <c r="M48" i="2"/>
  <c r="L48" i="2"/>
  <c r="G48" i="2"/>
  <c r="M47" i="2"/>
  <c r="L47" i="2"/>
  <c r="G47" i="2"/>
  <c r="M46" i="2"/>
  <c r="L46" i="2"/>
  <c r="G46" i="2"/>
  <c r="M45" i="2"/>
  <c r="L45" i="2"/>
  <c r="G45" i="2"/>
  <c r="M44" i="2"/>
  <c r="L44" i="2"/>
  <c r="G44" i="2"/>
  <c r="M43" i="2"/>
  <c r="L43" i="2"/>
  <c r="G43" i="2"/>
  <c r="M42" i="2"/>
  <c r="L42" i="2"/>
  <c r="G42" i="2"/>
  <c r="M41" i="2"/>
  <c r="L41" i="2"/>
  <c r="G41" i="2"/>
  <c r="M40" i="2"/>
  <c r="L40" i="2"/>
  <c r="G40" i="2"/>
  <c r="M39" i="2"/>
  <c r="L39" i="2"/>
  <c r="G39" i="2"/>
  <c r="M38" i="2"/>
  <c r="L38" i="2"/>
  <c r="G38" i="2"/>
  <c r="M37" i="2"/>
  <c r="L37" i="2"/>
  <c r="G37" i="2"/>
  <c r="M36" i="2"/>
  <c r="L36" i="2"/>
  <c r="G36" i="2"/>
  <c r="M35" i="2"/>
  <c r="L35" i="2"/>
  <c r="G35" i="2"/>
  <c r="M34" i="2"/>
  <c r="L34" i="2"/>
  <c r="G34" i="2"/>
  <c r="M33" i="2"/>
  <c r="L33" i="2"/>
  <c r="G33" i="2"/>
  <c r="M32" i="2"/>
  <c r="L32" i="2"/>
  <c r="G32" i="2"/>
  <c r="M31" i="2"/>
  <c r="L31" i="2"/>
  <c r="G31" i="2"/>
  <c r="M30" i="2"/>
  <c r="L30" i="2"/>
  <c r="G30" i="2"/>
  <c r="M29" i="2"/>
  <c r="L29" i="2"/>
  <c r="G29" i="2"/>
  <c r="M28" i="2"/>
  <c r="L28" i="2"/>
  <c r="G28" i="2"/>
  <c r="M27" i="2"/>
  <c r="L27" i="2"/>
  <c r="G27" i="2"/>
  <c r="M26" i="2"/>
  <c r="L26" i="2"/>
  <c r="G26" i="2"/>
  <c r="M25" i="2"/>
  <c r="L25" i="2"/>
  <c r="G25" i="2"/>
  <c r="M24" i="2"/>
  <c r="L24" i="2"/>
  <c r="G24" i="2"/>
  <c r="M23" i="2"/>
  <c r="L23" i="2"/>
  <c r="G23" i="2"/>
  <c r="M22" i="2"/>
  <c r="L22" i="2"/>
  <c r="G22" i="2"/>
  <c r="M21" i="2"/>
  <c r="L21" i="2"/>
  <c r="G21" i="2"/>
  <c r="M20" i="2"/>
  <c r="L20" i="2"/>
  <c r="G20" i="2"/>
  <c r="M19" i="2"/>
  <c r="L19" i="2"/>
  <c r="G19" i="2"/>
  <c r="M18" i="2"/>
  <c r="L18" i="2"/>
  <c r="G18" i="2"/>
  <c r="M17" i="2"/>
  <c r="L17" i="2"/>
  <c r="G17" i="2"/>
  <c r="M16" i="2"/>
  <c r="L16" i="2"/>
  <c r="G16" i="2"/>
  <c r="M15" i="2"/>
  <c r="L15" i="2"/>
  <c r="G15" i="2"/>
  <c r="M14" i="2"/>
  <c r="L14" i="2"/>
  <c r="G14" i="2"/>
  <c r="M13" i="2"/>
  <c r="L13" i="2"/>
  <c r="G13" i="2"/>
  <c r="M12" i="2"/>
  <c r="L12" i="2"/>
  <c r="G12" i="2"/>
  <c r="M11" i="2"/>
  <c r="L11" i="2"/>
  <c r="G11" i="2"/>
  <c r="M10" i="2"/>
  <c r="L10" i="2"/>
  <c r="G10" i="2"/>
  <c r="M9" i="2"/>
  <c r="L9" i="2"/>
  <c r="G9" i="2"/>
  <c r="G51" i="2" s="1"/>
  <c r="G64" i="2" s="1"/>
  <c r="M64" i="2" l="1"/>
  <c r="L64" i="2"/>
  <c r="L51" i="2"/>
  <c r="M51" i="2"/>
</calcChain>
</file>

<file path=xl/sharedStrings.xml><?xml version="1.0" encoding="utf-8"?>
<sst xmlns="http://schemas.openxmlformats.org/spreadsheetml/2006/main" count="92" uniqueCount="61">
  <si>
    <t>UNIVERSIDAD TECNOLOGICA DE SAN MIGUEL ALLENDE
Programas y Proyectos de Inversión
Del 1 de Enero al 31 de Diciembre de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</si>
  <si>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</si>
  <si>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</si>
  <si>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</si>
  <si>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</si>
  <si>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</si>
  <si>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</si>
  <si>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</si>
  <si>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</si>
  <si>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</si>
  <si>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</si>
  <si>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</si>
  <si>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</si>
  <si>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</si>
  <si>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</si>
  <si>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</si>
  <si>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G1105</t>
  </si>
  <si>
    <t>ADMINISTRACIÓN DE LOS RECURSOS HUMANOS, MATERIALES, FINANCIEROS Y DE SERVICIO DE LA UTSMA.</t>
  </si>
  <si>
    <t>EQUIPO DE COMPUTO Y DE TECNOLOGIAS DE LA INFORMACI</t>
  </si>
  <si>
    <t>OTROS MOBILIARIOS Y EQUIPOS DE ADMINISTRACION</t>
  </si>
  <si>
    <t>EQUIPO MEDICO Y DE LABORATORIO</t>
  </si>
  <si>
    <t>AUTOMOVILES Y CAMIONES</t>
  </si>
  <si>
    <t>MAQUINARIA Y EQUIPO INDUSTRIAL</t>
  </si>
  <si>
    <t>EQUIPO DE COMUNICACION Y TELECOMUNICACION</t>
  </si>
  <si>
    <t>EQUIPOS DE GENERACION ELECTRICA, APARATOS Y ACCESO</t>
  </si>
  <si>
    <t>G2093</t>
  </si>
  <si>
    <t>DIRECCIÓN ESTRATÉGICA DE LA UTSMA.</t>
  </si>
  <si>
    <t>P0783</t>
  </si>
  <si>
    <t>ADMINISTRACION E IMPARTICION DE LOS SERVICIOS EDUCATIVOS EXISTENTES EN LA UTSMA.</t>
  </si>
  <si>
    <t>MUEBLES DE OFICINA Y ESTANTERIA</t>
  </si>
  <si>
    <t>APARATOS DEPORTIVOS</t>
  </si>
  <si>
    <t>CAMARAS FOTOGRAFICAS Y DE VIDEO</t>
  </si>
  <si>
    <t>SISTEMAS DE AIRE ACONDICIONADO, CALEFACCION Y DE R</t>
  </si>
  <si>
    <t>P0786</t>
  </si>
  <si>
    <t>CAPACITACIÓN Y CERTIFICACIÓN DE COMPETENCIAS OCUPACIONALES PARA LOS ALUMNOS DE LA UTSMA.</t>
  </si>
  <si>
    <t>P0787</t>
  </si>
  <si>
    <t>FORMACIÓN INTEGRAL DEL FORTALECIMIENTO DE LA CALIDAD EDUCATIVA EN LA UTSMA.</t>
  </si>
  <si>
    <t>BIENES ARTISTICOS, CULTURALES Y CIENTIFICOS</t>
  </si>
  <si>
    <t>EQUIPO Y APARATOS AUDIOVISUALES</t>
  </si>
  <si>
    <t>P0790</t>
  </si>
  <si>
    <t>MANTENIMIENTO DE LA INFRAESTRUCTURA DE LA UTSMA.</t>
  </si>
  <si>
    <t>MUEBLES, EXCEPTO DE OFICINA Y ESTANTERIA</t>
  </si>
  <si>
    <t>OTROS EQUIPOS</t>
  </si>
  <si>
    <t>P0792</t>
  </si>
  <si>
    <t>OPERACIÓN DE SERVICIOS DE VINCULACIÓN CON EL ENTORNO EN LA UTSMA.</t>
  </si>
  <si>
    <t>P2896</t>
  </si>
  <si>
    <t>ADMINISTRACIÓN E IMPARTICIÓN DE LOS SERVICIOS EDUCATIVOS EXISTENTES, UTSMA COMONFORT.</t>
  </si>
  <si>
    <t>Q1594</t>
  </si>
  <si>
    <t>INFRAESTRUCTURA DE LA UNIVERSIDAD TECNOLÓGICA DE S</t>
  </si>
  <si>
    <t>HERRAMIENTAS Y MAQUINAS-HERRAMIENTA</t>
  </si>
  <si>
    <t>TOTAL PROGRAMA DE INVERSIÓN DE ADQUISICIONES</t>
  </si>
  <si>
    <t>PROYECTOS DE INVERSIÓN</t>
  </si>
  <si>
    <t>PROGRAMA DE INVERSIÓN DE INFRAESTRUCTURA</t>
  </si>
  <si>
    <t>EDIFICACION NO HABITACIONAL</t>
  </si>
  <si>
    <t>Q2918</t>
  </si>
  <si>
    <t>INFRAESTRUCTURA UTSMA EXTENSION DOCTOR MORA</t>
  </si>
  <si>
    <t>Q3003</t>
  </si>
  <si>
    <t>INFRAESTRUCTURA UTSMA EXT. COMONFORT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</si>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</sst>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left"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5" borderId="0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center" vertical="top" wrapText="1"/>
    </xf>
    <xf numFmtId="0" fontId="8" fillId="5" borderId="9" xfId="0" applyFont="1" applyFill="1" applyBorder="1" applyAlignment="1" applyProtection="1">
      <alignment horizontal="left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1095375</xdr:colOff>
      <xdr:row>68</xdr:row>
      <xdr:rowOff>76200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734050" y="136302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7</xdr:col>
      <xdr:colOff>59018</xdr:colOff>
      <xdr:row>68</xdr:row>
      <xdr:rowOff>66675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9250643" y="136207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view="pageBreakPreview" zoomScale="60" zoomScaleNormal="100" workbookViewId="0">
      <selection activeCell="D70" sqref="D7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51" customWidth="1"/>
    <col min="6" max="6" width="42.85546875" style="1" customWidth="1"/>
    <col min="7" max="7" width="25.42578125" style="1" bestFit="1" customWidth="1"/>
    <col min="8" max="8" width="13.28515625" style="1" bestFit="1" customWidth="1"/>
    <col min="9" max="11" width="14.1406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1</v>
      </c>
      <c r="C2" s="74"/>
      <c r="D2" s="79" t="s">
        <v>2</v>
      </c>
      <c r="E2" s="82" t="s">
        <v>3</v>
      </c>
      <c r="F2" s="79" t="s">
        <v>4</v>
      </c>
      <c r="G2" s="83" t="s">
        <v>5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6</v>
      </c>
      <c r="H3" s="87" t="s">
        <v>7</v>
      </c>
      <c r="I3" s="58" t="s">
        <v>8</v>
      </c>
      <c r="J3" s="58" t="s">
        <v>9</v>
      </c>
      <c r="K3" s="58" t="s">
        <v>10</v>
      </c>
      <c r="L3" s="61" t="s">
        <v>11</v>
      </c>
      <c r="M3" s="62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9"/>
      <c r="L4" s="63" t="s">
        <v>12</v>
      </c>
      <c r="M4" s="65" t="s">
        <v>13</v>
      </c>
    </row>
    <row r="5" spans="2:13" x14ac:dyDescent="0.2">
      <c r="B5" s="77"/>
      <c r="C5" s="78"/>
      <c r="D5" s="81"/>
      <c r="E5" s="82"/>
      <c r="F5" s="81"/>
      <c r="G5" s="86"/>
      <c r="H5" s="63"/>
      <c r="I5" s="90"/>
      <c r="J5" s="90"/>
      <c r="K5" s="60"/>
      <c r="L5" s="64"/>
      <c r="M5" s="66"/>
    </row>
    <row r="6" spans="2:13" ht="13.15" customHeight="1" x14ac:dyDescent="0.2">
      <c r="B6" s="67" t="s">
        <v>14</v>
      </c>
      <c r="C6" s="68"/>
      <c r="D6" s="68"/>
      <c r="E6" s="2"/>
      <c r="F6" s="3"/>
      <c r="G6" s="4"/>
      <c r="H6" s="4"/>
      <c r="I6" s="4"/>
      <c r="J6" s="69"/>
      <c r="K6" s="69"/>
      <c r="L6" s="4"/>
      <c r="M6" s="5"/>
    </row>
    <row r="7" spans="2:13" ht="13.15" customHeight="1" x14ac:dyDescent="0.2">
      <c r="B7" s="6"/>
      <c r="C7" s="52" t="s">
        <v>15</v>
      </c>
      <c r="D7" s="52"/>
      <c r="E7" s="2"/>
      <c r="F7" s="7"/>
      <c r="G7" s="8"/>
      <c r="H7" s="8"/>
      <c r="I7" s="8"/>
      <c r="J7" s="8"/>
      <c r="K7" s="8"/>
      <c r="L7" s="8"/>
      <c r="M7" s="9"/>
    </row>
    <row r="8" spans="2:13" ht="6.6" customHeight="1" x14ac:dyDescent="0.2">
      <c r="B8" s="6"/>
      <c r="C8" s="3"/>
      <c r="D8" s="3"/>
      <c r="E8" s="10"/>
      <c r="F8" s="11"/>
      <c r="G8" s="12"/>
      <c r="H8" s="12"/>
      <c r="I8" s="12"/>
      <c r="J8" s="12"/>
      <c r="K8" s="12"/>
      <c r="L8" s="8"/>
      <c r="M8" s="9"/>
    </row>
    <row r="9" spans="2:13" ht="22.5" x14ac:dyDescent="0.2">
      <c r="B9" s="13" t="s">
        <v>16</v>
      </c>
      <c r="C9" s="14"/>
      <c r="D9" s="15" t="s">
        <v>17</v>
      </c>
      <c r="E9" s="10">
        <v>5150</v>
      </c>
      <c r="F9" s="11" t="s">
        <v>18</v>
      </c>
      <c r="G9" s="16">
        <f t="shared" ref="G9:G48" si="0">+H9</f>
        <v>269000</v>
      </c>
      <c r="H9" s="17">
        <v>269000</v>
      </c>
      <c r="I9" s="17">
        <v>273615.51</v>
      </c>
      <c r="J9" s="17">
        <v>0</v>
      </c>
      <c r="K9" s="17">
        <v>0</v>
      </c>
      <c r="L9" s="18">
        <f t="shared" ref="L9:L48" si="1">IFERROR(K9/H9,0)</f>
        <v>0</v>
      </c>
      <c r="M9" s="19">
        <f t="shared" ref="M9:M48" si="2">IFERROR(K9/I9,0)</f>
        <v>0</v>
      </c>
    </row>
    <row r="10" spans="2:13" x14ac:dyDescent="0.2">
      <c r="B10" s="13"/>
      <c r="C10" s="14"/>
      <c r="D10" s="15"/>
      <c r="E10" s="10">
        <v>5190</v>
      </c>
      <c r="F10" s="11" t="s">
        <v>19</v>
      </c>
      <c r="G10" s="16">
        <f t="shared" si="0"/>
        <v>90000</v>
      </c>
      <c r="H10" s="17">
        <v>90000</v>
      </c>
      <c r="I10" s="17">
        <v>50000</v>
      </c>
      <c r="J10" s="17">
        <v>25500</v>
      </c>
      <c r="K10" s="17">
        <v>25500</v>
      </c>
      <c r="L10" s="18">
        <f t="shared" si="1"/>
        <v>0.28333333333333333</v>
      </c>
      <c r="M10" s="19">
        <f t="shared" si="2"/>
        <v>0.51</v>
      </c>
    </row>
    <row r="11" spans="2:13" x14ac:dyDescent="0.2">
      <c r="B11" s="13"/>
      <c r="C11" s="14"/>
      <c r="D11" s="15"/>
      <c r="E11" s="10">
        <v>5310</v>
      </c>
      <c r="F11" s="11" t="s">
        <v>20</v>
      </c>
      <c r="G11" s="16">
        <f t="shared" si="0"/>
        <v>0</v>
      </c>
      <c r="H11" s="17">
        <v>0</v>
      </c>
      <c r="I11" s="17">
        <v>103109.21</v>
      </c>
      <c r="J11" s="17">
        <v>0</v>
      </c>
      <c r="K11" s="17">
        <v>0</v>
      </c>
      <c r="L11" s="18">
        <f t="shared" si="1"/>
        <v>0</v>
      </c>
      <c r="M11" s="19">
        <f t="shared" si="2"/>
        <v>0</v>
      </c>
    </row>
    <row r="12" spans="2:13" x14ac:dyDescent="0.2">
      <c r="B12" s="13"/>
      <c r="C12" s="14"/>
      <c r="D12" s="15"/>
      <c r="E12" s="10">
        <v>5410</v>
      </c>
      <c r="F12" s="11" t="s">
        <v>21</v>
      </c>
      <c r="G12" s="16">
        <f t="shared" si="0"/>
        <v>0</v>
      </c>
      <c r="H12" s="17">
        <v>0</v>
      </c>
      <c r="I12" s="17">
        <v>747900</v>
      </c>
      <c r="J12" s="17">
        <v>0</v>
      </c>
      <c r="K12" s="17">
        <v>0</v>
      </c>
      <c r="L12" s="18">
        <f t="shared" si="1"/>
        <v>0</v>
      </c>
      <c r="M12" s="19">
        <f t="shared" si="2"/>
        <v>0</v>
      </c>
    </row>
    <row r="13" spans="2:13" x14ac:dyDescent="0.2">
      <c r="B13" s="13"/>
      <c r="C13" s="14"/>
      <c r="D13" s="15"/>
      <c r="E13" s="10">
        <v>5620</v>
      </c>
      <c r="F13" s="11" t="s">
        <v>22</v>
      </c>
      <c r="G13" s="16">
        <f t="shared" si="0"/>
        <v>0</v>
      </c>
      <c r="H13" s="17">
        <v>0</v>
      </c>
      <c r="I13" s="17">
        <v>0</v>
      </c>
      <c r="J13" s="17">
        <v>0</v>
      </c>
      <c r="K13" s="17">
        <v>0</v>
      </c>
      <c r="L13" s="18">
        <f t="shared" si="1"/>
        <v>0</v>
      </c>
      <c r="M13" s="19">
        <f t="shared" si="2"/>
        <v>0</v>
      </c>
    </row>
    <row r="14" spans="2:13" x14ac:dyDescent="0.2">
      <c r="B14" s="13"/>
      <c r="C14" s="14"/>
      <c r="D14" s="15"/>
      <c r="E14" s="10">
        <v>5650</v>
      </c>
      <c r="F14" s="11" t="s">
        <v>23</v>
      </c>
      <c r="G14" s="16">
        <f t="shared" si="0"/>
        <v>15000</v>
      </c>
      <c r="H14" s="17">
        <v>15000</v>
      </c>
      <c r="I14" s="17">
        <v>31000</v>
      </c>
      <c r="J14" s="17">
        <v>0</v>
      </c>
      <c r="K14" s="17">
        <v>0</v>
      </c>
      <c r="L14" s="18">
        <f t="shared" si="1"/>
        <v>0</v>
      </c>
      <c r="M14" s="19">
        <f t="shared" si="2"/>
        <v>0</v>
      </c>
    </row>
    <row r="15" spans="2:13" ht="22.5" x14ac:dyDescent="0.2">
      <c r="B15" s="13"/>
      <c r="C15" s="14"/>
      <c r="D15" s="15"/>
      <c r="E15" s="10">
        <v>5660</v>
      </c>
      <c r="F15" s="11" t="s">
        <v>24</v>
      </c>
      <c r="G15" s="16">
        <f t="shared" si="0"/>
        <v>0</v>
      </c>
      <c r="H15" s="17">
        <v>0</v>
      </c>
      <c r="I15" s="17">
        <v>0</v>
      </c>
      <c r="J15" s="17">
        <v>0</v>
      </c>
      <c r="K15" s="17">
        <v>0</v>
      </c>
      <c r="L15" s="18">
        <f t="shared" si="1"/>
        <v>0</v>
      </c>
      <c r="M15" s="19">
        <f t="shared" si="2"/>
        <v>0</v>
      </c>
    </row>
    <row r="16" spans="2:13" ht="22.5" x14ac:dyDescent="0.2">
      <c r="B16" s="13" t="s">
        <v>25</v>
      </c>
      <c r="C16" s="14"/>
      <c r="D16" s="15" t="s">
        <v>26</v>
      </c>
      <c r="E16" s="10">
        <v>5150</v>
      </c>
      <c r="F16" s="11" t="s">
        <v>18</v>
      </c>
      <c r="G16" s="16">
        <f t="shared" si="0"/>
        <v>0</v>
      </c>
      <c r="H16" s="17">
        <v>0</v>
      </c>
      <c r="I16" s="17">
        <v>390000</v>
      </c>
      <c r="J16" s="17">
        <v>0</v>
      </c>
      <c r="K16" s="17">
        <v>0</v>
      </c>
      <c r="L16" s="18">
        <f t="shared" si="1"/>
        <v>0</v>
      </c>
      <c r="M16" s="19">
        <f t="shared" si="2"/>
        <v>0</v>
      </c>
    </row>
    <row r="17" spans="2:13" ht="22.5" x14ac:dyDescent="0.2">
      <c r="B17" s="13" t="s">
        <v>27</v>
      </c>
      <c r="C17" s="14"/>
      <c r="D17" s="15" t="s">
        <v>28</v>
      </c>
      <c r="E17" s="10">
        <v>5110</v>
      </c>
      <c r="F17" s="11" t="s">
        <v>29</v>
      </c>
      <c r="G17" s="16">
        <f t="shared" si="0"/>
        <v>115000</v>
      </c>
      <c r="H17" s="17">
        <v>115000</v>
      </c>
      <c r="I17" s="17">
        <v>289722.95</v>
      </c>
      <c r="J17" s="17">
        <v>12078.88</v>
      </c>
      <c r="K17" s="17">
        <v>12078.88</v>
      </c>
      <c r="L17" s="18">
        <f t="shared" si="1"/>
        <v>0.10503373913043478</v>
      </c>
      <c r="M17" s="19">
        <f t="shared" si="2"/>
        <v>4.1691139759553048E-2</v>
      </c>
    </row>
    <row r="18" spans="2:13" ht="22.5" x14ac:dyDescent="0.2">
      <c r="B18" s="13"/>
      <c r="C18" s="14"/>
      <c r="D18" s="15"/>
      <c r="E18" s="10">
        <v>5150</v>
      </c>
      <c r="F18" s="11" t="s">
        <v>18</v>
      </c>
      <c r="G18" s="16">
        <f t="shared" si="0"/>
        <v>0</v>
      </c>
      <c r="H18" s="17">
        <v>0</v>
      </c>
      <c r="I18" s="17">
        <v>271733.2</v>
      </c>
      <c r="J18" s="17">
        <v>231733.2</v>
      </c>
      <c r="K18" s="17">
        <v>231733.2</v>
      </c>
      <c r="L18" s="18">
        <f t="shared" si="1"/>
        <v>0</v>
      </c>
      <c r="M18" s="19">
        <f t="shared" si="2"/>
        <v>0.85279678743708909</v>
      </c>
    </row>
    <row r="19" spans="2:13" x14ac:dyDescent="0.2">
      <c r="B19" s="13"/>
      <c r="C19" s="14"/>
      <c r="D19" s="15"/>
      <c r="E19" s="10">
        <v>5220</v>
      </c>
      <c r="F19" s="11" t="s">
        <v>30</v>
      </c>
      <c r="G19" s="16">
        <f t="shared" si="0"/>
        <v>50000</v>
      </c>
      <c r="H19" s="17">
        <v>50000</v>
      </c>
      <c r="I19" s="17">
        <v>161789.01</v>
      </c>
      <c r="J19" s="17">
        <v>0</v>
      </c>
      <c r="K19" s="17">
        <v>0</v>
      </c>
      <c r="L19" s="18">
        <f t="shared" si="1"/>
        <v>0</v>
      </c>
      <c r="M19" s="19">
        <f t="shared" si="2"/>
        <v>0</v>
      </c>
    </row>
    <row r="20" spans="2:13" x14ac:dyDescent="0.2">
      <c r="B20" s="13"/>
      <c r="C20" s="14"/>
      <c r="D20" s="15"/>
      <c r="E20" s="10">
        <v>5230</v>
      </c>
      <c r="F20" s="11" t="s">
        <v>31</v>
      </c>
      <c r="G20" s="16">
        <f t="shared" si="0"/>
        <v>250000</v>
      </c>
      <c r="H20" s="17">
        <v>250000</v>
      </c>
      <c r="I20" s="17">
        <v>153566.92000000001</v>
      </c>
      <c r="J20" s="17">
        <v>0</v>
      </c>
      <c r="K20" s="17">
        <v>0</v>
      </c>
      <c r="L20" s="18">
        <f t="shared" si="1"/>
        <v>0</v>
      </c>
      <c r="M20" s="19">
        <f t="shared" si="2"/>
        <v>0</v>
      </c>
    </row>
    <row r="21" spans="2:13" x14ac:dyDescent="0.2">
      <c r="B21" s="13"/>
      <c r="C21" s="14"/>
      <c r="D21" s="15"/>
      <c r="E21" s="10">
        <v>5310</v>
      </c>
      <c r="F21" s="11" t="s">
        <v>20</v>
      </c>
      <c r="G21" s="16">
        <f t="shared" si="0"/>
        <v>30032</v>
      </c>
      <c r="H21" s="17">
        <v>30032</v>
      </c>
      <c r="I21" s="17">
        <v>50000</v>
      </c>
      <c r="J21" s="17">
        <v>0</v>
      </c>
      <c r="K21" s="17">
        <v>0</v>
      </c>
      <c r="L21" s="18">
        <f t="shared" si="1"/>
        <v>0</v>
      </c>
      <c r="M21" s="19">
        <f t="shared" si="2"/>
        <v>0</v>
      </c>
    </row>
    <row r="22" spans="2:13" x14ac:dyDescent="0.2">
      <c r="B22" s="13"/>
      <c r="C22" s="14"/>
      <c r="D22" s="15"/>
      <c r="E22" s="10">
        <v>5620</v>
      </c>
      <c r="F22" s="11" t="s">
        <v>22</v>
      </c>
      <c r="G22" s="16">
        <f t="shared" si="0"/>
        <v>400000</v>
      </c>
      <c r="H22" s="17">
        <v>400000</v>
      </c>
      <c r="I22" s="17">
        <v>0</v>
      </c>
      <c r="J22" s="17">
        <v>0</v>
      </c>
      <c r="K22" s="17">
        <v>0</v>
      </c>
      <c r="L22" s="18">
        <f t="shared" si="1"/>
        <v>0</v>
      </c>
      <c r="M22" s="19">
        <f t="shared" si="2"/>
        <v>0</v>
      </c>
    </row>
    <row r="23" spans="2:13" ht="22.5" x14ac:dyDescent="0.2">
      <c r="B23" s="13"/>
      <c r="C23" s="14"/>
      <c r="D23" s="15"/>
      <c r="E23" s="10">
        <v>5640</v>
      </c>
      <c r="F23" s="11" t="s">
        <v>32</v>
      </c>
      <c r="G23" s="16">
        <f t="shared" si="0"/>
        <v>150000</v>
      </c>
      <c r="H23" s="17">
        <v>150000</v>
      </c>
      <c r="I23" s="17">
        <v>29000</v>
      </c>
      <c r="J23" s="17">
        <v>0</v>
      </c>
      <c r="K23" s="17">
        <v>0</v>
      </c>
      <c r="L23" s="18">
        <f t="shared" si="1"/>
        <v>0</v>
      </c>
      <c r="M23" s="19">
        <f t="shared" si="2"/>
        <v>0</v>
      </c>
    </row>
    <row r="24" spans="2:13" ht="22.5" x14ac:dyDescent="0.2">
      <c r="B24" s="13"/>
      <c r="C24" s="14"/>
      <c r="D24" s="15"/>
      <c r="E24" s="10">
        <v>5660</v>
      </c>
      <c r="F24" s="11" t="s">
        <v>24</v>
      </c>
      <c r="G24" s="16">
        <f t="shared" si="0"/>
        <v>750000</v>
      </c>
      <c r="H24" s="17">
        <v>750000</v>
      </c>
      <c r="I24" s="17">
        <v>150000</v>
      </c>
      <c r="J24" s="17">
        <v>0</v>
      </c>
      <c r="K24" s="17">
        <v>0</v>
      </c>
      <c r="L24" s="18">
        <f t="shared" si="1"/>
        <v>0</v>
      </c>
      <c r="M24" s="19">
        <f t="shared" si="2"/>
        <v>0</v>
      </c>
    </row>
    <row r="25" spans="2:13" ht="22.5" x14ac:dyDescent="0.2">
      <c r="B25" s="13" t="s">
        <v>33</v>
      </c>
      <c r="C25" s="14"/>
      <c r="D25" s="15" t="s">
        <v>34</v>
      </c>
      <c r="E25" s="10">
        <v>5190</v>
      </c>
      <c r="F25" s="11" t="s">
        <v>19</v>
      </c>
      <c r="G25" s="16">
        <f t="shared" si="0"/>
        <v>0</v>
      </c>
      <c r="H25" s="17">
        <v>0</v>
      </c>
      <c r="I25" s="17">
        <v>9374.64</v>
      </c>
      <c r="J25" s="17">
        <v>9374.64</v>
      </c>
      <c r="K25" s="17">
        <v>9374.64</v>
      </c>
      <c r="L25" s="18">
        <f t="shared" si="1"/>
        <v>0</v>
      </c>
      <c r="M25" s="19">
        <f t="shared" si="2"/>
        <v>1</v>
      </c>
    </row>
    <row r="26" spans="2:13" ht="22.5" x14ac:dyDescent="0.2">
      <c r="B26" s="13" t="s">
        <v>35</v>
      </c>
      <c r="C26" s="14"/>
      <c r="D26" s="15" t="s">
        <v>36</v>
      </c>
      <c r="E26" s="10">
        <v>5130</v>
      </c>
      <c r="F26" s="11" t="s">
        <v>37</v>
      </c>
      <c r="G26" s="16">
        <f t="shared" si="0"/>
        <v>41120</v>
      </c>
      <c r="H26" s="17">
        <v>41120</v>
      </c>
      <c r="I26" s="17">
        <v>41120</v>
      </c>
      <c r="J26" s="17">
        <v>0</v>
      </c>
      <c r="K26" s="17">
        <v>0</v>
      </c>
      <c r="L26" s="18">
        <f t="shared" si="1"/>
        <v>0</v>
      </c>
      <c r="M26" s="19">
        <f t="shared" si="2"/>
        <v>0</v>
      </c>
    </row>
    <row r="27" spans="2:13" ht="22.5" x14ac:dyDescent="0.2">
      <c r="B27" s="13"/>
      <c r="C27" s="14"/>
      <c r="D27" s="15"/>
      <c r="E27" s="10">
        <v>5150</v>
      </c>
      <c r="F27" s="11" t="s">
        <v>18</v>
      </c>
      <c r="G27" s="16">
        <f t="shared" si="0"/>
        <v>225000</v>
      </c>
      <c r="H27" s="17">
        <v>225000</v>
      </c>
      <c r="I27" s="17">
        <v>225000</v>
      </c>
      <c r="J27" s="17">
        <v>160515</v>
      </c>
      <c r="K27" s="17">
        <v>160515</v>
      </c>
      <c r="L27" s="18">
        <f t="shared" si="1"/>
        <v>0.71340000000000003</v>
      </c>
      <c r="M27" s="19">
        <f t="shared" si="2"/>
        <v>0.71340000000000003</v>
      </c>
    </row>
    <row r="28" spans="2:13" x14ac:dyDescent="0.2">
      <c r="B28" s="13"/>
      <c r="C28" s="14"/>
      <c r="D28" s="15"/>
      <c r="E28" s="10">
        <v>5210</v>
      </c>
      <c r="F28" s="11" t="s">
        <v>38</v>
      </c>
      <c r="G28" s="16">
        <f t="shared" si="0"/>
        <v>66000</v>
      </c>
      <c r="H28" s="17">
        <v>66000</v>
      </c>
      <c r="I28" s="17">
        <v>66000</v>
      </c>
      <c r="J28" s="17">
        <v>47587.47</v>
      </c>
      <c r="K28" s="17">
        <v>47587.47</v>
      </c>
      <c r="L28" s="18">
        <f t="shared" si="1"/>
        <v>0.72102227272727271</v>
      </c>
      <c r="M28" s="19">
        <f t="shared" si="2"/>
        <v>0.72102227272727271</v>
      </c>
    </row>
    <row r="29" spans="2:13" x14ac:dyDescent="0.2">
      <c r="B29" s="13" t="s">
        <v>39</v>
      </c>
      <c r="C29" s="14"/>
      <c r="D29" s="15" t="s">
        <v>40</v>
      </c>
      <c r="E29" s="10">
        <v>5120</v>
      </c>
      <c r="F29" s="11" t="s">
        <v>41</v>
      </c>
      <c r="G29" s="16">
        <f t="shared" si="0"/>
        <v>20000</v>
      </c>
      <c r="H29" s="17">
        <v>20000</v>
      </c>
      <c r="I29" s="17">
        <v>20000</v>
      </c>
      <c r="J29" s="17">
        <v>0</v>
      </c>
      <c r="K29" s="17">
        <v>0</v>
      </c>
      <c r="L29" s="18">
        <f t="shared" si="1"/>
        <v>0</v>
      </c>
      <c r="M29" s="19">
        <f t="shared" si="2"/>
        <v>0</v>
      </c>
    </row>
    <row r="30" spans="2:13" x14ac:dyDescent="0.2">
      <c r="B30" s="13"/>
      <c r="C30" s="14"/>
      <c r="D30" s="15"/>
      <c r="E30" s="10">
        <v>5190</v>
      </c>
      <c r="F30" s="11" t="s">
        <v>19</v>
      </c>
      <c r="G30" s="16">
        <f t="shared" si="0"/>
        <v>16500</v>
      </c>
      <c r="H30" s="17">
        <v>16500</v>
      </c>
      <c r="I30" s="17">
        <v>56500</v>
      </c>
      <c r="J30" s="17">
        <v>0</v>
      </c>
      <c r="K30" s="17">
        <v>0</v>
      </c>
      <c r="L30" s="18">
        <f t="shared" si="1"/>
        <v>0</v>
      </c>
      <c r="M30" s="19">
        <f t="shared" si="2"/>
        <v>0</v>
      </c>
    </row>
    <row r="31" spans="2:13" x14ac:dyDescent="0.2">
      <c r="B31" s="13"/>
      <c r="C31" s="14"/>
      <c r="D31" s="15"/>
      <c r="E31" s="10">
        <v>5620</v>
      </c>
      <c r="F31" s="11" t="s">
        <v>22</v>
      </c>
      <c r="G31" s="16">
        <f t="shared" si="0"/>
        <v>5968</v>
      </c>
      <c r="H31" s="17">
        <v>5968</v>
      </c>
      <c r="I31" s="17">
        <v>5968</v>
      </c>
      <c r="J31" s="17">
        <v>0</v>
      </c>
      <c r="K31" s="17">
        <v>0</v>
      </c>
      <c r="L31" s="18">
        <f t="shared" si="1"/>
        <v>0</v>
      </c>
      <c r="M31" s="19">
        <f t="shared" si="2"/>
        <v>0</v>
      </c>
    </row>
    <row r="32" spans="2:13" x14ac:dyDescent="0.2">
      <c r="B32" s="13"/>
      <c r="C32" s="14"/>
      <c r="D32" s="15"/>
      <c r="E32" s="10">
        <v>5690</v>
      </c>
      <c r="F32" s="11" t="s">
        <v>42</v>
      </c>
      <c r="G32" s="16">
        <f t="shared" si="0"/>
        <v>40000</v>
      </c>
      <c r="H32" s="17">
        <v>40000</v>
      </c>
      <c r="I32" s="17">
        <v>40000</v>
      </c>
      <c r="J32" s="17">
        <v>0</v>
      </c>
      <c r="K32" s="17">
        <v>0</v>
      </c>
      <c r="L32" s="18">
        <f t="shared" si="1"/>
        <v>0</v>
      </c>
      <c r="M32" s="19">
        <f t="shared" si="2"/>
        <v>0</v>
      </c>
    </row>
    <row r="33" spans="2:13" ht="22.5" x14ac:dyDescent="0.2">
      <c r="B33" s="13" t="s">
        <v>43</v>
      </c>
      <c r="C33" s="14"/>
      <c r="D33" s="15" t="s">
        <v>44</v>
      </c>
      <c r="E33" s="10">
        <v>5210</v>
      </c>
      <c r="F33" s="11" t="s">
        <v>38</v>
      </c>
      <c r="G33" s="16">
        <f t="shared" si="0"/>
        <v>40000</v>
      </c>
      <c r="H33" s="17">
        <v>40000</v>
      </c>
      <c r="I33" s="17">
        <v>0</v>
      </c>
      <c r="J33" s="17">
        <v>0</v>
      </c>
      <c r="K33" s="17">
        <v>0</v>
      </c>
      <c r="L33" s="18">
        <f t="shared" si="1"/>
        <v>0</v>
      </c>
      <c r="M33" s="19">
        <f t="shared" si="2"/>
        <v>0</v>
      </c>
    </row>
    <row r="34" spans="2:13" x14ac:dyDescent="0.2">
      <c r="B34" s="13"/>
      <c r="C34" s="14"/>
      <c r="D34" s="15"/>
      <c r="E34" s="10">
        <v>5650</v>
      </c>
      <c r="F34" s="11" t="s">
        <v>23</v>
      </c>
      <c r="G34" s="16">
        <f t="shared" si="0"/>
        <v>0</v>
      </c>
      <c r="H34" s="17">
        <v>0</v>
      </c>
      <c r="I34" s="17">
        <v>40000</v>
      </c>
      <c r="J34" s="17">
        <v>0</v>
      </c>
      <c r="K34" s="17">
        <v>0</v>
      </c>
      <c r="L34" s="18">
        <f t="shared" si="1"/>
        <v>0</v>
      </c>
      <c r="M34" s="19">
        <f t="shared" si="2"/>
        <v>0</v>
      </c>
    </row>
    <row r="35" spans="2:13" ht="22.5" x14ac:dyDescent="0.2">
      <c r="B35" s="13" t="s">
        <v>45</v>
      </c>
      <c r="C35" s="14"/>
      <c r="D35" s="15" t="s">
        <v>46</v>
      </c>
      <c r="E35" s="10">
        <v>5150</v>
      </c>
      <c r="F35" s="11" t="s">
        <v>18</v>
      </c>
      <c r="G35" s="16">
        <f t="shared" si="0"/>
        <v>688000</v>
      </c>
      <c r="H35" s="17">
        <v>688000</v>
      </c>
      <c r="I35" s="17">
        <v>660000</v>
      </c>
      <c r="J35" s="17">
        <v>0</v>
      </c>
      <c r="K35" s="17">
        <v>0</v>
      </c>
      <c r="L35" s="18">
        <f t="shared" si="1"/>
        <v>0</v>
      </c>
      <c r="M35" s="19">
        <f t="shared" si="2"/>
        <v>0</v>
      </c>
    </row>
    <row r="36" spans="2:13" ht="22.5" x14ac:dyDescent="0.2">
      <c r="B36" s="13" t="s">
        <v>47</v>
      </c>
      <c r="C36" s="14"/>
      <c r="D36" s="15" t="s">
        <v>48</v>
      </c>
      <c r="E36" s="10">
        <v>5110</v>
      </c>
      <c r="F36" s="11" t="s">
        <v>29</v>
      </c>
      <c r="G36" s="16">
        <f t="shared" si="0"/>
        <v>0</v>
      </c>
      <c r="H36" s="17">
        <v>0</v>
      </c>
      <c r="I36" s="17">
        <v>842049.54</v>
      </c>
      <c r="J36" s="17">
        <v>722549.54</v>
      </c>
      <c r="K36" s="17">
        <v>722549.54</v>
      </c>
      <c r="L36" s="18">
        <f t="shared" si="1"/>
        <v>0</v>
      </c>
      <c r="M36" s="19">
        <f t="shared" si="2"/>
        <v>0.85808435926465798</v>
      </c>
    </row>
    <row r="37" spans="2:13" x14ac:dyDescent="0.2">
      <c r="B37" s="13"/>
      <c r="C37" s="14"/>
      <c r="D37" s="15"/>
      <c r="E37" s="10">
        <v>5120</v>
      </c>
      <c r="F37" s="11" t="s">
        <v>41</v>
      </c>
      <c r="G37" s="16">
        <f t="shared" si="0"/>
        <v>0</v>
      </c>
      <c r="H37" s="17">
        <v>0</v>
      </c>
      <c r="I37" s="17">
        <v>60452.2</v>
      </c>
      <c r="J37" s="17">
        <v>5952.2</v>
      </c>
      <c r="K37" s="17">
        <v>5952.2</v>
      </c>
      <c r="L37" s="18">
        <f t="shared" si="1"/>
        <v>0</v>
      </c>
      <c r="M37" s="19">
        <f t="shared" si="2"/>
        <v>9.8461263609926519E-2</v>
      </c>
    </row>
    <row r="38" spans="2:13" x14ac:dyDescent="0.2">
      <c r="B38" s="13"/>
      <c r="C38" s="14"/>
      <c r="D38" s="15"/>
      <c r="E38" s="10">
        <v>5130</v>
      </c>
      <c r="F38" s="11" t="s">
        <v>37</v>
      </c>
      <c r="G38" s="16">
        <f t="shared" si="0"/>
        <v>0</v>
      </c>
      <c r="H38" s="17">
        <v>0</v>
      </c>
      <c r="I38" s="17">
        <v>0</v>
      </c>
      <c r="J38" s="17">
        <v>0</v>
      </c>
      <c r="K38" s="17">
        <v>0</v>
      </c>
      <c r="L38" s="18">
        <f t="shared" si="1"/>
        <v>0</v>
      </c>
      <c r="M38" s="19">
        <f t="shared" si="2"/>
        <v>0</v>
      </c>
    </row>
    <row r="39" spans="2:13" ht="22.5" x14ac:dyDescent="0.2">
      <c r="B39" s="13"/>
      <c r="C39" s="14"/>
      <c r="D39" s="15"/>
      <c r="E39" s="10">
        <v>5150</v>
      </c>
      <c r="F39" s="11" t="s">
        <v>18</v>
      </c>
      <c r="G39" s="16">
        <f t="shared" si="0"/>
        <v>0</v>
      </c>
      <c r="H39" s="17">
        <v>0</v>
      </c>
      <c r="I39" s="17">
        <v>2688941.97</v>
      </c>
      <c r="J39" s="17">
        <v>1624721.28</v>
      </c>
      <c r="K39" s="17">
        <v>1624721.28</v>
      </c>
      <c r="L39" s="18">
        <f t="shared" si="1"/>
        <v>0</v>
      </c>
      <c r="M39" s="19">
        <f t="shared" si="2"/>
        <v>0.60422325886043571</v>
      </c>
    </row>
    <row r="40" spans="2:13" x14ac:dyDescent="0.2">
      <c r="B40" s="13"/>
      <c r="C40" s="14"/>
      <c r="D40" s="15"/>
      <c r="E40" s="10">
        <v>5190</v>
      </c>
      <c r="F40" s="11" t="s">
        <v>19</v>
      </c>
      <c r="G40" s="16">
        <f t="shared" si="0"/>
        <v>0</v>
      </c>
      <c r="H40" s="17">
        <v>0</v>
      </c>
      <c r="I40" s="17">
        <v>389099.16</v>
      </c>
      <c r="J40" s="17">
        <v>357790.16</v>
      </c>
      <c r="K40" s="17">
        <v>357790.16</v>
      </c>
      <c r="L40" s="18">
        <f t="shared" si="1"/>
        <v>0</v>
      </c>
      <c r="M40" s="19">
        <f t="shared" si="2"/>
        <v>0.9195346502418561</v>
      </c>
    </row>
    <row r="41" spans="2:13" x14ac:dyDescent="0.2">
      <c r="B41" s="13"/>
      <c r="C41" s="14"/>
      <c r="D41" s="15"/>
      <c r="E41" s="10">
        <v>5210</v>
      </c>
      <c r="F41" s="11" t="s">
        <v>38</v>
      </c>
      <c r="G41" s="16">
        <f t="shared" si="0"/>
        <v>0</v>
      </c>
      <c r="H41" s="17">
        <v>0</v>
      </c>
      <c r="I41" s="17">
        <v>46425.2</v>
      </c>
      <c r="J41" s="17">
        <v>46425.2</v>
      </c>
      <c r="K41" s="17">
        <v>46425.2</v>
      </c>
      <c r="L41" s="18">
        <f t="shared" si="1"/>
        <v>0</v>
      </c>
      <c r="M41" s="19">
        <f t="shared" si="2"/>
        <v>1</v>
      </c>
    </row>
    <row r="42" spans="2:13" x14ac:dyDescent="0.2">
      <c r="B42" s="13"/>
      <c r="C42" s="14"/>
      <c r="D42" s="15"/>
      <c r="E42" s="10">
        <v>5230</v>
      </c>
      <c r="F42" s="11" t="s">
        <v>31</v>
      </c>
      <c r="G42" s="16">
        <f t="shared" si="0"/>
        <v>0</v>
      </c>
      <c r="H42" s="17">
        <v>0</v>
      </c>
      <c r="I42" s="17">
        <v>22900</v>
      </c>
      <c r="J42" s="17">
        <v>22900</v>
      </c>
      <c r="K42" s="17">
        <v>22900</v>
      </c>
      <c r="L42" s="18">
        <f t="shared" si="1"/>
        <v>0</v>
      </c>
      <c r="M42" s="19">
        <f t="shared" si="2"/>
        <v>1</v>
      </c>
    </row>
    <row r="43" spans="2:13" x14ac:dyDescent="0.2">
      <c r="B43" s="13"/>
      <c r="C43" s="14"/>
      <c r="D43" s="15"/>
      <c r="E43" s="10">
        <v>5310</v>
      </c>
      <c r="F43" s="11" t="s">
        <v>20</v>
      </c>
      <c r="G43" s="16">
        <f t="shared" si="0"/>
        <v>0</v>
      </c>
      <c r="H43" s="17">
        <v>0</v>
      </c>
      <c r="I43" s="17">
        <v>375366.52</v>
      </c>
      <c r="J43" s="17">
        <v>0</v>
      </c>
      <c r="K43" s="17">
        <v>0</v>
      </c>
      <c r="L43" s="18">
        <f t="shared" si="1"/>
        <v>0</v>
      </c>
      <c r="M43" s="19">
        <f t="shared" si="2"/>
        <v>0</v>
      </c>
    </row>
    <row r="44" spans="2:13" x14ac:dyDescent="0.2">
      <c r="B44" s="13"/>
      <c r="C44" s="14"/>
      <c r="D44" s="15"/>
      <c r="E44" s="10">
        <v>5620</v>
      </c>
      <c r="F44" s="11" t="s">
        <v>22</v>
      </c>
      <c r="G44" s="16">
        <f t="shared" si="0"/>
        <v>0</v>
      </c>
      <c r="H44" s="17">
        <v>0</v>
      </c>
      <c r="I44" s="17">
        <v>588000</v>
      </c>
      <c r="J44" s="17">
        <v>0</v>
      </c>
      <c r="K44" s="17">
        <v>0</v>
      </c>
      <c r="L44" s="18">
        <f t="shared" si="1"/>
        <v>0</v>
      </c>
      <c r="M44" s="19">
        <f t="shared" si="2"/>
        <v>0</v>
      </c>
    </row>
    <row r="45" spans="2:13" ht="22.5" x14ac:dyDescent="0.2">
      <c r="B45" s="13"/>
      <c r="C45" s="14"/>
      <c r="D45" s="15"/>
      <c r="E45" s="10">
        <v>5640</v>
      </c>
      <c r="F45" s="11" t="s">
        <v>32</v>
      </c>
      <c r="G45" s="16">
        <f t="shared" si="0"/>
        <v>0</v>
      </c>
      <c r="H45" s="17">
        <v>0</v>
      </c>
      <c r="I45" s="17">
        <v>0</v>
      </c>
      <c r="J45" s="17">
        <v>0</v>
      </c>
      <c r="K45" s="17">
        <v>0</v>
      </c>
      <c r="L45" s="18">
        <f t="shared" si="1"/>
        <v>0</v>
      </c>
      <c r="M45" s="19">
        <f t="shared" si="2"/>
        <v>0</v>
      </c>
    </row>
    <row r="46" spans="2:13" x14ac:dyDescent="0.2">
      <c r="B46" s="13"/>
      <c r="C46" s="14"/>
      <c r="D46" s="15"/>
      <c r="E46" s="10">
        <v>5650</v>
      </c>
      <c r="F46" s="11" t="s">
        <v>23</v>
      </c>
      <c r="G46" s="16">
        <f t="shared" si="0"/>
        <v>0</v>
      </c>
      <c r="H46" s="17">
        <v>0</v>
      </c>
      <c r="I46" s="17">
        <v>0</v>
      </c>
      <c r="J46" s="17">
        <v>0</v>
      </c>
      <c r="K46" s="17">
        <v>0</v>
      </c>
      <c r="L46" s="18">
        <f t="shared" si="1"/>
        <v>0</v>
      </c>
      <c r="M46" s="19">
        <f t="shared" si="2"/>
        <v>0</v>
      </c>
    </row>
    <row r="47" spans="2:13" ht="22.5" x14ac:dyDescent="0.2">
      <c r="B47" s="13"/>
      <c r="C47" s="14"/>
      <c r="D47" s="15"/>
      <c r="E47" s="10">
        <v>5660</v>
      </c>
      <c r="F47" s="11" t="s">
        <v>24</v>
      </c>
      <c r="G47" s="16">
        <f t="shared" si="0"/>
        <v>0</v>
      </c>
      <c r="H47" s="17">
        <v>0</v>
      </c>
      <c r="I47" s="17">
        <v>20532.560000000001</v>
      </c>
      <c r="J47" s="17">
        <v>20532.560000000001</v>
      </c>
      <c r="K47" s="17">
        <v>20532.560000000001</v>
      </c>
      <c r="L47" s="18">
        <f t="shared" si="1"/>
        <v>0</v>
      </c>
      <c r="M47" s="19">
        <f t="shared" si="2"/>
        <v>1</v>
      </c>
    </row>
    <row r="48" spans="2:13" x14ac:dyDescent="0.2">
      <c r="B48" s="13"/>
      <c r="C48" s="14"/>
      <c r="D48" s="15"/>
      <c r="E48" s="10">
        <v>5670</v>
      </c>
      <c r="F48" s="11" t="s">
        <v>49</v>
      </c>
      <c r="G48" s="16">
        <f t="shared" si="0"/>
        <v>0</v>
      </c>
      <c r="H48" s="17">
        <v>0</v>
      </c>
      <c r="I48" s="17">
        <v>5818866.7800000003</v>
      </c>
      <c r="J48" s="17">
        <v>0</v>
      </c>
      <c r="K48" s="17">
        <v>0</v>
      </c>
      <c r="L48" s="18">
        <f t="shared" si="1"/>
        <v>0</v>
      </c>
      <c r="M48" s="19">
        <f t="shared" si="2"/>
        <v>0</v>
      </c>
    </row>
    <row r="49" spans="2:13" x14ac:dyDescent="0.2">
      <c r="B49" s="13"/>
      <c r="C49" s="14"/>
      <c r="D49" s="15"/>
      <c r="E49" s="20"/>
      <c r="F49" s="21"/>
      <c r="G49" s="22"/>
      <c r="H49" s="22"/>
      <c r="I49" s="22"/>
      <c r="J49" s="22"/>
      <c r="K49" s="22"/>
      <c r="L49" s="23"/>
      <c r="M49" s="24"/>
    </row>
    <row r="50" spans="2:13" x14ac:dyDescent="0.2">
      <c r="B50" s="13"/>
      <c r="C50" s="14"/>
      <c r="D50" s="8"/>
      <c r="E50" s="25"/>
      <c r="F50" s="8"/>
      <c r="G50" s="8"/>
      <c r="H50" s="8"/>
      <c r="I50" s="8"/>
      <c r="J50" s="8"/>
      <c r="K50" s="8"/>
      <c r="L50" s="8"/>
      <c r="M50" s="9"/>
    </row>
    <row r="51" spans="2:13" ht="13.15" customHeight="1" x14ac:dyDescent="0.2">
      <c r="B51" s="53" t="s">
        <v>50</v>
      </c>
      <c r="C51" s="54"/>
      <c r="D51" s="54"/>
      <c r="E51" s="54"/>
      <c r="F51" s="54"/>
      <c r="G51" s="26">
        <f>SUM(G9:G48)</f>
        <v>3261620</v>
      </c>
      <c r="H51" s="26">
        <f>SUM(H9:H48)</f>
        <v>3261620</v>
      </c>
      <c r="I51" s="26">
        <f>SUM(I9:I48)</f>
        <v>14718033.370000001</v>
      </c>
      <c r="J51" s="26">
        <f>SUM(J9:J48)</f>
        <v>3287660.1300000004</v>
      </c>
      <c r="K51" s="26">
        <f>SUM(K9:K48)</f>
        <v>3287660.1300000004</v>
      </c>
      <c r="L51" s="27">
        <f>IFERROR(K51/H51,0)</f>
        <v>1.0079838025275785</v>
      </c>
      <c r="M51" s="28">
        <f>IFERROR(K51/I51,0)</f>
        <v>0.22337631987581233</v>
      </c>
    </row>
    <row r="52" spans="2:13" ht="4.9000000000000004" customHeight="1" x14ac:dyDescent="0.2">
      <c r="B52" s="13"/>
      <c r="C52" s="14"/>
      <c r="D52" s="8"/>
      <c r="E52" s="25"/>
      <c r="F52" s="8"/>
      <c r="G52" s="8"/>
      <c r="H52" s="8"/>
      <c r="I52" s="8"/>
      <c r="J52" s="8"/>
      <c r="K52" s="8"/>
      <c r="L52" s="8"/>
      <c r="M52" s="9"/>
    </row>
    <row r="53" spans="2:13" ht="13.15" customHeight="1" x14ac:dyDescent="0.2">
      <c r="B53" s="55" t="s">
        <v>51</v>
      </c>
      <c r="C53" s="52"/>
      <c r="D53" s="52"/>
      <c r="E53" s="2"/>
      <c r="F53" s="7"/>
      <c r="G53" s="8"/>
      <c r="H53" s="8"/>
      <c r="I53" s="8"/>
      <c r="J53" s="8"/>
      <c r="K53" s="8"/>
      <c r="L53" s="8"/>
      <c r="M53" s="9"/>
    </row>
    <row r="54" spans="2:13" ht="13.15" customHeight="1" x14ac:dyDescent="0.2">
      <c r="B54" s="6"/>
      <c r="C54" s="52" t="s">
        <v>52</v>
      </c>
      <c r="D54" s="52"/>
      <c r="E54" s="2"/>
      <c r="F54" s="7"/>
      <c r="G54" s="8"/>
      <c r="H54" s="8"/>
      <c r="I54" s="8"/>
      <c r="J54" s="8"/>
      <c r="K54" s="8"/>
      <c r="L54" s="8"/>
      <c r="M54" s="9"/>
    </row>
    <row r="55" spans="2:13" ht="6" customHeight="1" x14ac:dyDescent="0.2">
      <c r="B55" s="29"/>
      <c r="C55" s="30"/>
      <c r="D55" s="30"/>
      <c r="E55" s="20"/>
      <c r="F55" s="30"/>
      <c r="G55" s="8"/>
      <c r="H55" s="8"/>
      <c r="I55" s="8"/>
      <c r="J55" s="8"/>
      <c r="K55" s="8"/>
      <c r="L55" s="8"/>
      <c r="M55" s="9"/>
    </row>
    <row r="56" spans="2:13" ht="22.5" x14ac:dyDescent="0.2">
      <c r="B56" s="13" t="s">
        <v>16</v>
      </c>
      <c r="C56" s="14"/>
      <c r="D56" s="8" t="s">
        <v>17</v>
      </c>
      <c r="E56" s="25">
        <v>6220</v>
      </c>
      <c r="F56" s="8" t="s">
        <v>53</v>
      </c>
      <c r="G56" s="16">
        <f>+H56</f>
        <v>0</v>
      </c>
      <c r="H56" s="17">
        <v>0</v>
      </c>
      <c r="I56" s="17">
        <v>0</v>
      </c>
      <c r="J56" s="17">
        <v>0</v>
      </c>
      <c r="K56" s="17">
        <v>0</v>
      </c>
      <c r="L56" s="18">
        <f>IFERROR(K56/H56,0)</f>
        <v>0</v>
      </c>
      <c r="M56" s="19">
        <f>IFERROR(K56/I56,0)</f>
        <v>0</v>
      </c>
    </row>
    <row r="57" spans="2:13" ht="22.5" x14ac:dyDescent="0.2">
      <c r="B57" s="13" t="s">
        <v>47</v>
      </c>
      <c r="C57" s="14"/>
      <c r="D57" s="8" t="s">
        <v>48</v>
      </c>
      <c r="E57" s="25">
        <v>6220</v>
      </c>
      <c r="F57" s="8" t="s">
        <v>53</v>
      </c>
      <c r="G57" s="16">
        <f>+H57</f>
        <v>0</v>
      </c>
      <c r="H57" s="17">
        <v>0</v>
      </c>
      <c r="I57" s="17">
        <v>32176351.43</v>
      </c>
      <c r="J57" s="17">
        <v>30731961.170000002</v>
      </c>
      <c r="K57" s="17">
        <v>30731961.170000002</v>
      </c>
      <c r="L57" s="18">
        <f>IFERROR(K57/H57,0)</f>
        <v>0</v>
      </c>
      <c r="M57" s="19">
        <f>IFERROR(K57/I57,0)</f>
        <v>0.95511019131108499</v>
      </c>
    </row>
    <row r="58" spans="2:13" x14ac:dyDescent="0.2">
      <c r="B58" s="13" t="s">
        <v>54</v>
      </c>
      <c r="C58" s="14"/>
      <c r="D58" s="8" t="s">
        <v>55</v>
      </c>
      <c r="E58" s="25">
        <v>6220</v>
      </c>
      <c r="F58" s="8" t="s">
        <v>53</v>
      </c>
      <c r="G58" s="16">
        <f>+H58</f>
        <v>0</v>
      </c>
      <c r="H58" s="17">
        <v>0</v>
      </c>
      <c r="I58" s="17">
        <v>5721529.3099999996</v>
      </c>
      <c r="J58" s="17">
        <v>5721529.3099999996</v>
      </c>
      <c r="K58" s="17">
        <v>5721529.3099999996</v>
      </c>
      <c r="L58" s="18">
        <f>IFERROR(K58/H58,0)</f>
        <v>0</v>
      </c>
      <c r="M58" s="19">
        <f>IFERROR(K58/I58,0)</f>
        <v>1</v>
      </c>
    </row>
    <row r="59" spans="2:13" x14ac:dyDescent="0.2">
      <c r="B59" s="13" t="s">
        <v>56</v>
      </c>
      <c r="C59" s="14"/>
      <c r="D59" s="8" t="s">
        <v>57</v>
      </c>
      <c r="E59" s="25">
        <v>6220</v>
      </c>
      <c r="F59" s="8" t="s">
        <v>53</v>
      </c>
      <c r="G59" s="16">
        <f>+H59</f>
        <v>0</v>
      </c>
      <c r="H59" s="17">
        <v>0</v>
      </c>
      <c r="I59" s="17">
        <v>4966111.6399999997</v>
      </c>
      <c r="J59" s="17">
        <v>4966111.6399999997</v>
      </c>
      <c r="K59" s="17">
        <v>4966111.6399999997</v>
      </c>
      <c r="L59" s="18">
        <f>IFERROR(K59/H59,0)</f>
        <v>0</v>
      </c>
      <c r="M59" s="19">
        <f>IFERROR(K59/I59,0)</f>
        <v>1</v>
      </c>
    </row>
    <row r="60" spans="2:13" x14ac:dyDescent="0.2">
      <c r="B60" s="13"/>
      <c r="C60" s="14"/>
      <c r="D60" s="8"/>
      <c r="E60" s="25"/>
      <c r="F60" s="8"/>
      <c r="G60" s="22"/>
      <c r="H60" s="22"/>
      <c r="I60" s="22"/>
      <c r="J60" s="22"/>
      <c r="K60" s="22"/>
      <c r="L60" s="23"/>
      <c r="M60" s="24"/>
    </row>
    <row r="61" spans="2:13" x14ac:dyDescent="0.2">
      <c r="B61" s="31"/>
      <c r="C61" s="32"/>
      <c r="D61" s="33"/>
      <c r="E61" s="34"/>
      <c r="F61" s="33"/>
      <c r="G61" s="33"/>
      <c r="H61" s="33"/>
      <c r="I61" s="33"/>
      <c r="J61" s="33"/>
      <c r="K61" s="33"/>
      <c r="L61" s="33"/>
      <c r="M61" s="35"/>
    </row>
    <row r="62" spans="2:13" x14ac:dyDescent="0.2">
      <c r="B62" s="53" t="s">
        <v>58</v>
      </c>
      <c r="C62" s="54"/>
      <c r="D62" s="54"/>
      <c r="E62" s="54"/>
      <c r="F62" s="54"/>
      <c r="G62" s="26">
        <f>SUM(G56:G59)</f>
        <v>0</v>
      </c>
      <c r="H62" s="26">
        <f>SUM(H56:H59)</f>
        <v>0</v>
      </c>
      <c r="I62" s="26">
        <f>SUM(I56:I59)</f>
        <v>42863992.380000003</v>
      </c>
      <c r="J62" s="26">
        <f>SUM(J56:J59)</f>
        <v>41419602.120000005</v>
      </c>
      <c r="K62" s="26">
        <f>SUM(K56:K59)</f>
        <v>41419602.120000005</v>
      </c>
      <c r="L62" s="27">
        <f>IFERROR(K62/H62,0)</f>
        <v>0</v>
      </c>
      <c r="M62" s="28">
        <f>IFERROR(K62/I62,0)</f>
        <v>0.96630294613728196</v>
      </c>
    </row>
    <row r="63" spans="2:13" x14ac:dyDescent="0.2">
      <c r="B63" s="36"/>
      <c r="C63" s="37"/>
      <c r="D63" s="38"/>
      <c r="E63" s="39"/>
      <c r="F63" s="38"/>
      <c r="G63" s="38"/>
      <c r="H63" s="38"/>
      <c r="I63" s="38"/>
      <c r="J63" s="38"/>
      <c r="K63" s="38"/>
      <c r="L63" s="38"/>
      <c r="M63" s="40"/>
    </row>
    <row r="64" spans="2:13" x14ac:dyDescent="0.2">
      <c r="B64" s="56" t="s">
        <v>59</v>
      </c>
      <c r="C64" s="57"/>
      <c r="D64" s="57"/>
      <c r="E64" s="57"/>
      <c r="F64" s="57"/>
      <c r="G64" s="41">
        <f>+G51+G62</f>
        <v>3261620</v>
      </c>
      <c r="H64" s="41">
        <f>+H51+H62</f>
        <v>3261620</v>
      </c>
      <c r="I64" s="41">
        <f>+I51+I62</f>
        <v>57582025.75</v>
      </c>
      <c r="J64" s="41">
        <f>+J51+J62</f>
        <v>44707262.250000007</v>
      </c>
      <c r="K64" s="41">
        <f>+K51+K62</f>
        <v>44707262.250000007</v>
      </c>
      <c r="L64" s="42">
        <f>IFERROR(K64/H64,0)</f>
        <v>13.70707263568411</v>
      </c>
      <c r="M64" s="43">
        <f>IFERROR(K64/I64,0)</f>
        <v>0.77641002843669504</v>
      </c>
    </row>
    <row r="65" spans="2:13" x14ac:dyDescent="0.2">
      <c r="B65" s="44"/>
      <c r="C65" s="45"/>
      <c r="D65" s="45"/>
      <c r="E65" s="46"/>
      <c r="F65" s="45"/>
      <c r="G65" s="45"/>
      <c r="H65" s="45"/>
      <c r="I65" s="45"/>
      <c r="J65" s="45"/>
      <c r="K65" s="45"/>
      <c r="L65" s="45"/>
      <c r="M65" s="47"/>
    </row>
    <row r="66" spans="2:13" ht="15" x14ac:dyDescent="0.25">
      <c r="B66" s="48" t="s">
        <v>60</v>
      </c>
      <c r="C66" s="48"/>
      <c r="D66" s="49"/>
      <c r="E66" s="50"/>
      <c r="F66" s="49"/>
      <c r="G66" s="49"/>
      <c r="H66" s="49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64:F64"/>
    <mergeCell ref="K3:K5"/>
    <mergeCell ref="L3:M3"/>
    <mergeCell ref="L4:L5"/>
    <mergeCell ref="M4:M5"/>
    <mergeCell ref="B6:D6"/>
    <mergeCell ref="J6:K6"/>
    <mergeCell ref="C7:D7"/>
    <mergeCell ref="B51:F51"/>
    <mergeCell ref="B53:D53"/>
    <mergeCell ref="C54:D54"/>
    <mergeCell ref="B62:F62"/>
  </mergeCells>
  <pageMargins left="0.7" right="0.7" top="0.75" bottom="0.7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2021-03-18T18:22:24Z</cp:lastPrinted>
  <dcterms:created xsi:type="dcterms:W3CDTF">2021-03-18T17:43:33Z</dcterms:created>
  <dcterms:modified xsi:type="dcterms:W3CDTF">2021-03-18T18:22:31Z</dcterms:modified>
</cp:coreProperties>
</file>