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iles\Drive\EST. FIN TRIMESTRALES\4to trimestre ODES\E3R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56" i="1" s="1"/>
  <c r="H56" i="1"/>
  <c r="J52" i="1"/>
  <c r="G52" i="1"/>
  <c r="I51" i="1"/>
  <c r="J51" i="1" s="1"/>
  <c r="H51" i="1"/>
  <c r="G51" i="1"/>
  <c r="F51" i="1"/>
  <c r="E51" i="1"/>
  <c r="J50" i="1"/>
  <c r="G50" i="1"/>
  <c r="J49" i="1"/>
  <c r="G49" i="1"/>
  <c r="J48" i="1"/>
  <c r="G48" i="1"/>
  <c r="G47" i="1" s="1"/>
  <c r="F47" i="1"/>
  <c r="F56" i="1" s="1"/>
  <c r="E47" i="1"/>
  <c r="J47" i="1" s="1"/>
  <c r="J46" i="1"/>
  <c r="G46" i="1"/>
  <c r="J45" i="1"/>
  <c r="G45" i="1"/>
  <c r="J44" i="1"/>
  <c r="G44" i="1"/>
  <c r="J43" i="1"/>
  <c r="G43" i="1"/>
  <c r="J42" i="1"/>
  <c r="G42" i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G56" i="1" s="1"/>
  <c r="F35" i="1"/>
  <c r="E35" i="1"/>
  <c r="E56" i="1" s="1"/>
  <c r="I28" i="1"/>
  <c r="J28" i="1" s="1"/>
  <c r="H28" i="1"/>
  <c r="F28" i="1"/>
  <c r="E28" i="1"/>
  <c r="J26" i="1"/>
  <c r="G26" i="1"/>
  <c r="J25" i="1"/>
  <c r="G25" i="1"/>
  <c r="G28" i="1" s="1"/>
  <c r="J22" i="1"/>
  <c r="G22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<sst xmlns="http://schemas.openxmlformats.org/spreadsheetml/2006/main" count="74" uniqueCount="42">
  <si>
    <t>ESTADO ANALÍTICO DE INGRESOS</t>
  </si>
  <si>
    <t>POR FUENTE DE FINANCIAMIENTO Y FUENTE DE FINANCIAMIENTO/RUBRO</t>
  </si>
  <si>
    <t>Del 1 de Enero al 30 de Septiembre de 2017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</si>
  <si>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</si>
  <si>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</si>
  <si>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</si>
  <si>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</si>
  <si>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</si>
  <si>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</si>
  <si>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</si>
  <si>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</si>
  <si>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</si>
  <si>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</si>
  <si>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</si>
  <si>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</si>
  <si>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</si>
  <si>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</si>
  <si>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</si>
  <si>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</si>
  <si>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</si>
  <si>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</si>
  <si>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</si>
  <si>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</si>
  <si>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</si>
  <si>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</si>
  <si>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</si>
  <si>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</si>
  <si>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</si>
  <si>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</si>
  <si>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</si>
  <si>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</si>
  <si>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</si>
  <si>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</si>
  <si>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</si>
  <si>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</si>
  <si>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</si>
  <si>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</si>
  <si>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</si>
  <si>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</si>
  <si>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00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</si>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</sst>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43" fontId="6" fillId="2" borderId="12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left"/>
    </xf>
    <xf numFmtId="0" fontId="6" fillId="2" borderId="0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43" fontId="9" fillId="2" borderId="8" xfId="1" applyFont="1" applyFill="1" applyBorder="1" applyAlignment="1">
      <alignment vertical="center" wrapText="1"/>
    </xf>
    <xf numFmtId="43" fontId="9" fillId="2" borderId="9" xfId="1" applyFont="1" applyFill="1" applyBorder="1" applyAlignment="1">
      <alignment vertical="center" wrapText="1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/>
    <xf numFmtId="0" fontId="4" fillId="0" borderId="0" xfId="0" applyFont="1"/>
    <xf numFmtId="43" fontId="6" fillId="2" borderId="7" xfId="1" applyFont="1" applyFill="1" applyBorder="1" applyAlignment="1">
      <alignment vertical="center" wrapText="1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9" fillId="2" borderId="12" xfId="1" applyFont="1" applyFill="1" applyBorder="1" applyAlignment="1">
      <alignment vertical="center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13" fillId="0" borderId="13" xfId="1" applyFont="1" applyBorder="1" applyAlignment="1">
      <alignment horizontal="center" vertical="top" wrapText="1"/>
    </xf>
    <xf numFmtId="43" fontId="13" fillId="0" borderId="15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291353</xdr:colOff>
      <xdr:row>63</xdr:row>
      <xdr:rowOff>33617</xdr:rowOff>
    </xdr:from>
    <xdr:to>
      <xdr:col>3</xdr:col>
      <xdr:colOff>2396378</xdr:colOff>
      <xdr:row>66</xdr:row>
      <xdr:rowOff>10646</xdr:rowOff>
    </xdr:to>
    <xdr:sp macro="" textlink="">
      <xdr:nvSpPr>
        <xdr:cNvPr id="2" name="9 CuadroTexto"/>
        <xdr:cNvSpPr txBox="1"/>
      </xdr:nvSpPr>
      <xdr:spPr>
        <a:xfrm>
          <a:off x="862853" y="10168217"/>
          <a:ext cx="2105025" cy="45327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800">
            <a:effectLst/>
          </a:endParaRPr>
        </a:p>
        <a:p>
          <a:pPr algn="ctr" eaLnBrk="1" fontAlgn="auto" latinLnBrk="0" hangingPunct="1"/>
          <a:r>
            <a:rPr lang="es-MX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DANIEL JIMÉNEZ RODRÍGUEZ</a:t>
          </a:r>
          <a:endParaRPr lang="es-MX" sz="800">
            <a:effectLst/>
          </a:endParaRPr>
        </a:p>
      </xdr:txBody>
    </xdr:sp>
    <xdr:clientData/>
  </xdr:twoCellAnchor>
  <xdr:twoCellAnchor>
    <xdr:from>
      <xdr:col>6</xdr:col>
      <xdr:colOff>1030941</xdr:colOff>
      <xdr:row>63</xdr:row>
      <xdr:rowOff>22412</xdr:rowOff>
    </xdr:from>
    <xdr:to>
      <xdr:col>11</xdr:col>
      <xdr:colOff>64434</xdr:colOff>
      <xdr:row>68</xdr:row>
      <xdr:rowOff>57150</xdr:rowOff>
    </xdr:to>
    <xdr:sp macro="" textlink="">
      <xdr:nvSpPr>
        <xdr:cNvPr id="3" name="9 CuadroTexto"/>
        <xdr:cNvSpPr txBox="1"/>
      </xdr:nvSpPr>
      <xdr:spPr>
        <a:xfrm>
          <a:off x="6793566" y="10157012"/>
          <a:ext cx="3357843" cy="8348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DIRECTOR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 </a:t>
          </a: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DE ADMINISTRACIÓN Y FINANZAS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5"/>
  <sheetViews>
    <sheetView showGridLines="0" tabSelected="1" view="pageBreakPreview" zoomScale="60" zoomScaleNormal="100" workbookViewId="0">
      <selection activeCell="N25" sqref="N25"/>
    </sheetView>
  </sheetViews>
  <sheetFormatPr baseColWidth="10" defaultRowHeight="12.75" x14ac:dyDescent="0.2"/>
  <cols>
    <col min="1" max="1" width="1.140625" style="1" customWidth="1"/>
    <col min="2" max="3" width="3.710937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68" t="s">
        <v>0</v>
      </c>
      <c r="C1" s="68"/>
      <c r="D1" s="68"/>
      <c r="E1" s="68"/>
      <c r="F1" s="68"/>
      <c r="G1" s="68"/>
      <c r="H1" s="68"/>
      <c r="I1" s="68"/>
      <c r="J1" s="68"/>
    </row>
    <row r="2" spans="1:10" ht="15" customHeight="1" x14ac:dyDescent="0.2">
      <c r="B2" s="3"/>
      <c r="C2" s="3"/>
      <c r="D2" s="68" t="s">
        <v>1</v>
      </c>
      <c r="E2" s="68"/>
      <c r="F2" s="68"/>
      <c r="G2" s="68"/>
      <c r="H2" s="68"/>
      <c r="I2" s="68"/>
      <c r="J2" s="68"/>
    </row>
    <row r="3" spans="1:10" ht="15" customHeight="1" x14ac:dyDescent="0.2">
      <c r="B3" s="68" t="s">
        <v>2</v>
      </c>
      <c r="C3" s="68"/>
      <c r="D3" s="68"/>
      <c r="E3" s="68"/>
      <c r="F3" s="68"/>
      <c r="G3" s="68"/>
      <c r="H3" s="68"/>
      <c r="I3" s="68"/>
      <c r="J3" s="68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67" t="s">
        <v>5</v>
      </c>
      <c r="C7" s="67"/>
      <c r="D7" s="67"/>
      <c r="E7" s="67" t="s">
        <v>6</v>
      </c>
      <c r="F7" s="67"/>
      <c r="G7" s="67"/>
      <c r="H7" s="67"/>
      <c r="I7" s="67"/>
      <c r="J7" s="56" t="s">
        <v>7</v>
      </c>
    </row>
    <row r="8" spans="1:10" ht="25.5" x14ac:dyDescent="0.2">
      <c r="A8" s="4"/>
      <c r="B8" s="67"/>
      <c r="C8" s="67"/>
      <c r="D8" s="67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56"/>
    </row>
    <row r="9" spans="1:10" ht="12" customHeight="1" x14ac:dyDescent="0.2">
      <c r="A9" s="4"/>
      <c r="B9" s="67"/>
      <c r="C9" s="67"/>
      <c r="D9" s="67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64" t="s">
        <v>19</v>
      </c>
      <c r="C11" s="57"/>
      <c r="D11" s="58"/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</row>
    <row r="12" spans="1:10" ht="12" customHeight="1" x14ac:dyDescent="0.2">
      <c r="A12" s="16"/>
      <c r="B12" s="64" t="s">
        <v>20</v>
      </c>
      <c r="C12" s="57"/>
      <c r="D12" s="58"/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</row>
    <row r="13" spans="1:10" ht="12" customHeight="1" x14ac:dyDescent="0.2">
      <c r="A13" s="16"/>
      <c r="B13" s="64" t="s">
        <v>21</v>
      </c>
      <c r="C13" s="57"/>
      <c r="D13" s="58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 ht="12" customHeight="1" x14ac:dyDescent="0.2">
      <c r="A14" s="16"/>
      <c r="B14" s="64" t="s">
        <v>22</v>
      </c>
      <c r="C14" s="57"/>
      <c r="D14" s="58"/>
      <c r="E14" s="22"/>
      <c r="F14" s="22">
        <v>0</v>
      </c>
      <c r="G14" s="22"/>
      <c r="H14" s="22"/>
      <c r="I14" s="22"/>
      <c r="J14" s="22"/>
    </row>
    <row r="15" spans="1:10" ht="12" customHeight="1" x14ac:dyDescent="0.2">
      <c r="A15" s="16"/>
      <c r="B15" s="64" t="s">
        <v>23</v>
      </c>
      <c r="C15" s="57"/>
      <c r="D15" s="58"/>
      <c r="E15" s="22">
        <v>883706</v>
      </c>
      <c r="F15" s="22">
        <v>0</v>
      </c>
      <c r="G15" s="22">
        <v>883706</v>
      </c>
      <c r="H15" s="22">
        <v>325657.71000000002</v>
      </c>
      <c r="I15" s="22">
        <v>325657.71000000002</v>
      </c>
      <c r="J15" s="22">
        <v>-558048.29</v>
      </c>
    </row>
    <row r="16" spans="1:10" ht="12" customHeight="1" x14ac:dyDescent="0.2">
      <c r="A16" s="16"/>
      <c r="B16" s="23"/>
      <c r="C16" s="57" t="s">
        <v>24</v>
      </c>
      <c r="D16" s="58"/>
      <c r="E16" s="22">
        <v>883706</v>
      </c>
      <c r="F16" s="22">
        <v>0</v>
      </c>
      <c r="G16" s="22">
        <v>883706</v>
      </c>
      <c r="H16" s="22">
        <v>325657.71000000002</v>
      </c>
      <c r="I16" s="22">
        <v>325657.71000000002</v>
      </c>
      <c r="J16" s="22">
        <v>-558048.29</v>
      </c>
    </row>
    <row r="17" spans="1:10" ht="12" customHeight="1" x14ac:dyDescent="0.2">
      <c r="A17" s="16"/>
      <c r="B17" s="23"/>
      <c r="C17" s="57" t="s">
        <v>25</v>
      </c>
      <c r="D17" s="58"/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 ht="12" customHeight="1" x14ac:dyDescent="0.2">
      <c r="A18" s="16"/>
      <c r="B18" s="64" t="s">
        <v>26</v>
      </c>
      <c r="C18" s="57"/>
      <c r="D18" s="58"/>
      <c r="E18" s="22">
        <v>17700</v>
      </c>
      <c r="F18" s="22">
        <v>4787183.76</v>
      </c>
      <c r="G18" s="22">
        <v>4804883.76</v>
      </c>
      <c r="H18" s="22">
        <v>1717981.65</v>
      </c>
      <c r="I18" s="22">
        <v>1717981.65</v>
      </c>
      <c r="J18" s="22">
        <v>1700281.65</v>
      </c>
    </row>
    <row r="19" spans="1:10" ht="12" customHeight="1" x14ac:dyDescent="0.2">
      <c r="A19" s="16"/>
      <c r="B19" s="23"/>
      <c r="C19" s="57" t="s">
        <v>24</v>
      </c>
      <c r="D19" s="58"/>
      <c r="E19" s="22">
        <v>0</v>
      </c>
      <c r="F19" s="22">
        <v>4787183.76</v>
      </c>
      <c r="G19" s="22">
        <v>4787183.76</v>
      </c>
      <c r="H19" s="22">
        <v>1716465.09</v>
      </c>
      <c r="I19" s="22">
        <v>1716465.09</v>
      </c>
      <c r="J19" s="22">
        <v>1716465.09</v>
      </c>
    </row>
    <row r="20" spans="1:10" ht="12" customHeight="1" x14ac:dyDescent="0.2">
      <c r="A20" s="16"/>
      <c r="B20" s="23"/>
      <c r="C20" s="57" t="s">
        <v>25</v>
      </c>
      <c r="D20" s="58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</row>
    <row r="21" spans="1:10" ht="12" customHeight="1" x14ac:dyDescent="0.2">
      <c r="A21" s="16"/>
      <c r="B21" s="23"/>
      <c r="C21" s="57" t="s">
        <v>27</v>
      </c>
      <c r="D21" s="58"/>
      <c r="E21" s="2">
        <v>0</v>
      </c>
      <c r="F21" s="22">
        <v>15868238.439999999</v>
      </c>
      <c r="G21" s="22">
        <v>15868238.439999999</v>
      </c>
      <c r="H21" s="2">
        <v>12895468</v>
      </c>
      <c r="I21" s="2">
        <v>12895468</v>
      </c>
      <c r="J21" s="22">
        <v>12895468</v>
      </c>
    </row>
    <row r="22" spans="1:10" ht="12" customHeight="1" x14ac:dyDescent="0.2">
      <c r="A22" s="16"/>
      <c r="B22" s="23"/>
      <c r="C22" s="57" t="s">
        <v>28</v>
      </c>
      <c r="D22" s="58"/>
      <c r="E22" s="22">
        <v>0</v>
      </c>
      <c r="F22" s="22"/>
      <c r="G22" s="22">
        <f t="shared" ref="G22:G25" si="0">+E22+F22</f>
        <v>0</v>
      </c>
      <c r="J22" s="22">
        <f t="shared" ref="J22:J25" si="1">+I22-E22</f>
        <v>0</v>
      </c>
    </row>
    <row r="23" spans="1:10" ht="12" customHeight="1" x14ac:dyDescent="0.2">
      <c r="A23" s="16"/>
      <c r="B23" s="64" t="s">
        <v>29</v>
      </c>
      <c r="C23" s="57"/>
      <c r="D23" s="58"/>
      <c r="E23" s="22">
        <v>496000</v>
      </c>
      <c r="F23" s="22">
        <v>0</v>
      </c>
      <c r="G23" s="22">
        <v>496000</v>
      </c>
      <c r="H23" s="22">
        <v>130580</v>
      </c>
      <c r="I23" s="22">
        <v>130580</v>
      </c>
      <c r="J23" s="22">
        <v>-365420</v>
      </c>
    </row>
    <row r="24" spans="1:10" ht="12" customHeight="1" x14ac:dyDescent="0.2">
      <c r="A24" s="16"/>
      <c r="B24" s="64" t="s">
        <v>30</v>
      </c>
      <c r="C24" s="57"/>
      <c r="D24" s="58"/>
      <c r="E24" s="22"/>
      <c r="F24" s="22"/>
      <c r="G24" s="22"/>
      <c r="H24" s="22"/>
      <c r="I24" s="22"/>
      <c r="J24" s="22"/>
    </row>
    <row r="25" spans="1:10" ht="12" customHeight="1" x14ac:dyDescent="0.2">
      <c r="A25" s="24"/>
      <c r="B25" s="64" t="s">
        <v>31</v>
      </c>
      <c r="C25" s="57"/>
      <c r="D25" s="58"/>
      <c r="E25" s="22">
        <v>20958917.960000001</v>
      </c>
      <c r="F25" s="22">
        <v>14890877.85</v>
      </c>
      <c r="G25" s="22">
        <f t="shared" si="0"/>
        <v>35849795.810000002</v>
      </c>
      <c r="H25" s="22">
        <v>19525680.960000001</v>
      </c>
      <c r="I25" s="22">
        <v>19525680.960000001</v>
      </c>
      <c r="J25" s="22">
        <f t="shared" si="1"/>
        <v>-1433237</v>
      </c>
    </row>
    <row r="26" spans="1:10" ht="12" customHeight="1" x14ac:dyDescent="0.2">
      <c r="A26" s="16"/>
      <c r="B26" s="64" t="s">
        <v>32</v>
      </c>
      <c r="C26" s="57"/>
      <c r="D26" s="58"/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2">
        <f>+I26-E26</f>
        <v>0</v>
      </c>
    </row>
    <row r="27" spans="1:10" ht="12" customHeight="1" x14ac:dyDescent="0.2">
      <c r="A27" s="16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4"/>
      <c r="B28" s="30"/>
      <c r="C28" s="31"/>
      <c r="D28" s="32" t="s">
        <v>33</v>
      </c>
      <c r="E28" s="22">
        <f>SUM(E11+E12+E13+E14+E15+E18+E23+E24+E25+E26)</f>
        <v>22356323.960000001</v>
      </c>
      <c r="F28" s="22">
        <f>SUM(F11+F12+F13+F14+F15+F18+F21+F23+F24+F25+F26)</f>
        <v>35546300.049999997</v>
      </c>
      <c r="G28" s="22">
        <f>SUM(G11+G12+G13+G14+G15+G18+G21+G23+G24+G25+G26)</f>
        <v>57902624.010000005</v>
      </c>
      <c r="H28" s="22">
        <f>SUM(H11+H12+H13+H14+H15+H18+H21+H23+H24+H25+H26)</f>
        <v>34595368.32</v>
      </c>
      <c r="I28" s="22">
        <f>SUM(I11+I12+I21+I13+I14+I15+I18+I23+I24+I25+I26)</f>
        <v>34595368.32</v>
      </c>
      <c r="J28" s="22">
        <f>I28-E28</f>
        <v>12239044.359999999</v>
      </c>
    </row>
    <row r="29" spans="1:10" ht="12" customHeight="1" x14ac:dyDescent="0.2">
      <c r="A29" s="16"/>
      <c r="B29" s="33"/>
      <c r="C29" s="33"/>
      <c r="D29" s="33"/>
      <c r="E29" s="34"/>
      <c r="F29" s="34"/>
      <c r="G29" s="34"/>
      <c r="H29" s="65" t="s">
        <v>34</v>
      </c>
      <c r="I29" s="66"/>
      <c r="J29" s="35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56" t="s">
        <v>35</v>
      </c>
      <c r="C31" s="56"/>
      <c r="D31" s="56"/>
      <c r="E31" s="67" t="s">
        <v>6</v>
      </c>
      <c r="F31" s="67"/>
      <c r="G31" s="67"/>
      <c r="H31" s="67"/>
      <c r="I31" s="67"/>
      <c r="J31" s="56" t="s">
        <v>7</v>
      </c>
    </row>
    <row r="32" spans="1:10" ht="25.5" x14ac:dyDescent="0.2">
      <c r="A32" s="4"/>
      <c r="B32" s="56"/>
      <c r="C32" s="56"/>
      <c r="D32" s="56"/>
      <c r="E32" s="14" t="s">
        <v>8</v>
      </c>
      <c r="F32" s="15" t="s">
        <v>9</v>
      </c>
      <c r="G32" s="14" t="s">
        <v>10</v>
      </c>
      <c r="H32" s="14" t="s">
        <v>11</v>
      </c>
      <c r="I32" s="14" t="s">
        <v>12</v>
      </c>
      <c r="J32" s="56"/>
    </row>
    <row r="33" spans="1:10" ht="12" customHeight="1" x14ac:dyDescent="0.2">
      <c r="A33" s="4"/>
      <c r="B33" s="56"/>
      <c r="C33" s="56"/>
      <c r="D33" s="56"/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18</v>
      </c>
    </row>
    <row r="34" spans="1:10" ht="12" customHeight="1" x14ac:dyDescent="0.2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0" ht="12" customHeight="1" x14ac:dyDescent="0.2">
      <c r="A35" s="16"/>
      <c r="B35" s="36"/>
      <c r="C35" s="37"/>
      <c r="D35" s="38" t="s">
        <v>36</v>
      </c>
      <c r="E35" s="39">
        <f>+E36+E37+E38+E39+E42+E45+E46</f>
        <v>901406</v>
      </c>
      <c r="F35" s="40">
        <f>+F36+F37+F38+F39+F42+F45+F46</f>
        <v>20655422.199999999</v>
      </c>
      <c r="G35" s="40">
        <f t="shared" ref="G35:J35" si="2">+G36+G37+G38+G39+G42+G45+G46</f>
        <v>21556828.199999999</v>
      </c>
      <c r="H35" s="40">
        <v>14939107.359999999</v>
      </c>
      <c r="I35" s="40">
        <v>14939107.359999999</v>
      </c>
      <c r="J35" s="40">
        <f t="shared" si="2"/>
        <v>14037701.359999999</v>
      </c>
    </row>
    <row r="36" spans="1:10" ht="12" customHeight="1" x14ac:dyDescent="0.2">
      <c r="A36" s="16"/>
      <c r="B36" s="23"/>
      <c r="C36" s="37">
        <v>10</v>
      </c>
      <c r="D36" s="37" t="s">
        <v>19</v>
      </c>
      <c r="E36" s="40">
        <v>0</v>
      </c>
      <c r="F36" s="40">
        <v>0</v>
      </c>
      <c r="G36" s="40">
        <f>E36+F36</f>
        <v>0</v>
      </c>
      <c r="H36" s="40">
        <v>0</v>
      </c>
      <c r="I36" s="40">
        <v>0</v>
      </c>
      <c r="J36" s="40">
        <f t="shared" ref="J36:J52" si="3">+I36-E36</f>
        <v>0</v>
      </c>
    </row>
    <row r="37" spans="1:10" ht="12" customHeight="1" x14ac:dyDescent="0.2">
      <c r="A37" s="16"/>
      <c r="B37" s="23"/>
      <c r="C37" s="37">
        <v>30</v>
      </c>
      <c r="D37" s="37" t="s">
        <v>21</v>
      </c>
      <c r="E37" s="40">
        <v>0</v>
      </c>
      <c r="F37" s="40">
        <v>0</v>
      </c>
      <c r="G37" s="40">
        <f t="shared" ref="G37:G44" si="4">E37+F37</f>
        <v>0</v>
      </c>
      <c r="H37" s="40">
        <v>0</v>
      </c>
      <c r="I37" s="40">
        <v>0</v>
      </c>
      <c r="J37" s="40">
        <f t="shared" si="3"/>
        <v>0</v>
      </c>
    </row>
    <row r="38" spans="1:10" ht="12" customHeight="1" x14ac:dyDescent="0.2">
      <c r="A38" s="16"/>
      <c r="B38" s="23"/>
      <c r="C38" s="37">
        <v>40</v>
      </c>
      <c r="D38" s="37" t="s">
        <v>22</v>
      </c>
      <c r="E38" s="40">
        <v>0</v>
      </c>
      <c r="F38" s="40">
        <v>0</v>
      </c>
      <c r="G38" s="40">
        <f t="shared" si="4"/>
        <v>0</v>
      </c>
      <c r="H38" s="40">
        <v>0</v>
      </c>
      <c r="I38" s="40">
        <v>0</v>
      </c>
      <c r="J38" s="40">
        <f t="shared" si="3"/>
        <v>0</v>
      </c>
    </row>
    <row r="39" spans="1:10" ht="12" customHeight="1" x14ac:dyDescent="0.2">
      <c r="A39" s="16"/>
      <c r="B39" s="23"/>
      <c r="C39" s="37">
        <v>50</v>
      </c>
      <c r="D39" s="37" t="s">
        <v>23</v>
      </c>
      <c r="E39" s="40">
        <v>883706</v>
      </c>
      <c r="F39" s="40">
        <v>0</v>
      </c>
      <c r="G39" s="40">
        <f t="shared" si="4"/>
        <v>883706</v>
      </c>
      <c r="H39" s="40">
        <v>325657.71000000002</v>
      </c>
      <c r="I39" s="40">
        <v>325657.71000000002</v>
      </c>
      <c r="J39" s="40">
        <f t="shared" si="3"/>
        <v>-558048.29</v>
      </c>
    </row>
    <row r="40" spans="1:10" ht="12" customHeight="1" x14ac:dyDescent="0.2">
      <c r="A40" s="16"/>
      <c r="B40" s="23"/>
      <c r="C40" s="37">
        <v>51</v>
      </c>
      <c r="D40" s="37" t="s">
        <v>24</v>
      </c>
      <c r="E40" s="40">
        <v>883706</v>
      </c>
      <c r="F40" s="40">
        <v>0</v>
      </c>
      <c r="G40" s="40">
        <f t="shared" si="4"/>
        <v>883706</v>
      </c>
      <c r="H40" s="40">
        <v>325657.71000000002</v>
      </c>
      <c r="I40" s="40">
        <v>325657.71000000002</v>
      </c>
      <c r="J40" s="40">
        <f t="shared" si="3"/>
        <v>-558048.29</v>
      </c>
    </row>
    <row r="41" spans="1:10" ht="12" customHeight="1" x14ac:dyDescent="0.2">
      <c r="A41" s="16"/>
      <c r="B41" s="23"/>
      <c r="C41" s="37">
        <v>52</v>
      </c>
      <c r="D41" s="37" t="s">
        <v>25</v>
      </c>
      <c r="E41" s="40">
        <v>0</v>
      </c>
      <c r="F41" s="40">
        <v>0</v>
      </c>
      <c r="G41" s="40">
        <f t="shared" si="4"/>
        <v>0</v>
      </c>
      <c r="H41" s="40">
        <v>0</v>
      </c>
      <c r="I41" s="40">
        <v>0</v>
      </c>
      <c r="J41" s="40">
        <f t="shared" si="3"/>
        <v>0</v>
      </c>
    </row>
    <row r="42" spans="1:10" ht="12" customHeight="1" x14ac:dyDescent="0.2">
      <c r="A42" s="16"/>
      <c r="B42" s="23"/>
      <c r="C42" s="37">
        <v>60</v>
      </c>
      <c r="D42" s="37" t="s">
        <v>26</v>
      </c>
      <c r="E42" s="40">
        <v>17700</v>
      </c>
      <c r="F42" s="40">
        <v>4787183.76</v>
      </c>
      <c r="G42" s="40">
        <f t="shared" si="4"/>
        <v>4804883.76</v>
      </c>
      <c r="H42" s="40">
        <v>1717981.65</v>
      </c>
      <c r="I42" s="40">
        <v>1717981.65</v>
      </c>
      <c r="J42" s="40">
        <f t="shared" si="3"/>
        <v>1700281.65</v>
      </c>
    </row>
    <row r="43" spans="1:10" ht="12" customHeight="1" x14ac:dyDescent="0.2">
      <c r="A43" s="16"/>
      <c r="B43" s="23"/>
      <c r="C43" s="37">
        <v>61</v>
      </c>
      <c r="D43" s="37" t="s">
        <v>24</v>
      </c>
      <c r="E43" s="40">
        <v>0</v>
      </c>
      <c r="F43" s="40">
        <v>4787183.76</v>
      </c>
      <c r="G43" s="40">
        <f t="shared" si="4"/>
        <v>4787183.76</v>
      </c>
      <c r="H43" s="40">
        <v>1717981.65</v>
      </c>
      <c r="I43" s="40">
        <v>1717981.65</v>
      </c>
      <c r="J43" s="40">
        <f t="shared" si="3"/>
        <v>1717981.65</v>
      </c>
    </row>
    <row r="44" spans="1:10" ht="12" customHeight="1" x14ac:dyDescent="0.2">
      <c r="A44" s="16"/>
      <c r="B44" s="23"/>
      <c r="C44" s="37">
        <v>62</v>
      </c>
      <c r="D44" s="37" t="s">
        <v>25</v>
      </c>
      <c r="E44" s="40">
        <v>0</v>
      </c>
      <c r="F44" s="40">
        <v>0</v>
      </c>
      <c r="G44" s="40">
        <f t="shared" si="4"/>
        <v>0</v>
      </c>
      <c r="H44" s="40">
        <v>0</v>
      </c>
      <c r="I44" s="40">
        <v>0</v>
      </c>
      <c r="J44" s="40">
        <f t="shared" si="3"/>
        <v>0</v>
      </c>
    </row>
    <row r="45" spans="1:10" ht="12" customHeight="1" x14ac:dyDescent="0.2">
      <c r="A45" s="16"/>
      <c r="B45" s="23"/>
      <c r="C45" s="37">
        <v>80</v>
      </c>
      <c r="D45" s="37" t="s">
        <v>30</v>
      </c>
      <c r="E45" s="40">
        <v>0</v>
      </c>
      <c r="F45" s="40">
        <v>15868238.439999999</v>
      </c>
      <c r="G45" s="40">
        <f>E45+F45</f>
        <v>15868238.439999999</v>
      </c>
      <c r="H45" s="40">
        <v>12895468</v>
      </c>
      <c r="I45" s="40">
        <v>12895468</v>
      </c>
      <c r="J45" s="40">
        <f t="shared" si="3"/>
        <v>12895468</v>
      </c>
    </row>
    <row r="46" spans="1:10" ht="12" customHeight="1" x14ac:dyDescent="0.2">
      <c r="A46" s="16"/>
      <c r="B46" s="23"/>
      <c r="C46" s="37">
        <v>90</v>
      </c>
      <c r="D46" s="37" t="s">
        <v>31</v>
      </c>
      <c r="E46" s="40">
        <v>0</v>
      </c>
      <c r="F46" s="40">
        <v>0</v>
      </c>
      <c r="G46" s="40">
        <f>E46+F46</f>
        <v>0</v>
      </c>
      <c r="H46" s="40">
        <v>0</v>
      </c>
      <c r="I46" s="40">
        <v>0</v>
      </c>
      <c r="J46" s="40">
        <f t="shared" si="3"/>
        <v>0</v>
      </c>
    </row>
    <row r="47" spans="1:10" ht="12" customHeight="1" x14ac:dyDescent="0.2">
      <c r="A47" s="16"/>
      <c r="B47" s="23"/>
      <c r="C47" s="37"/>
      <c r="D47" s="37" t="s">
        <v>37</v>
      </c>
      <c r="E47" s="40">
        <f>SUM(E48:E50)</f>
        <v>21454917.960000001</v>
      </c>
      <c r="F47" s="40">
        <f>SUM(F48:F50)</f>
        <v>14890877.85</v>
      </c>
      <c r="G47" s="40">
        <f>SUM(G48:G50)</f>
        <v>36345795.810000002</v>
      </c>
      <c r="H47" s="40">
        <v>19656260.960000001</v>
      </c>
      <c r="I47" s="40">
        <v>19656260.960000001</v>
      </c>
      <c r="J47" s="40">
        <f t="shared" si="3"/>
        <v>-1798657</v>
      </c>
    </row>
    <row r="48" spans="1:10" ht="12" customHeight="1" x14ac:dyDescent="0.2">
      <c r="A48" s="16"/>
      <c r="B48" s="36"/>
      <c r="C48" s="37">
        <v>20</v>
      </c>
      <c r="D48" s="37" t="s">
        <v>20</v>
      </c>
      <c r="E48" s="40">
        <v>0</v>
      </c>
      <c r="F48" s="40">
        <v>0</v>
      </c>
      <c r="G48" s="40">
        <f>E48+F48</f>
        <v>0</v>
      </c>
      <c r="H48" s="40">
        <v>0</v>
      </c>
      <c r="I48" s="40">
        <v>0</v>
      </c>
      <c r="J48" s="40">
        <f t="shared" si="3"/>
        <v>0</v>
      </c>
    </row>
    <row r="49" spans="1:11" ht="12" customHeight="1" x14ac:dyDescent="0.2">
      <c r="A49" s="16"/>
      <c r="B49" s="36"/>
      <c r="C49" s="37">
        <v>70</v>
      </c>
      <c r="D49" s="37" t="s">
        <v>29</v>
      </c>
      <c r="E49" s="40">
        <v>496000</v>
      </c>
      <c r="F49" s="40">
        <v>0</v>
      </c>
      <c r="G49" s="40">
        <f>E49+F49</f>
        <v>496000</v>
      </c>
      <c r="H49" s="40">
        <v>130580</v>
      </c>
      <c r="I49" s="40">
        <v>130580</v>
      </c>
      <c r="J49" s="40">
        <f t="shared" si="3"/>
        <v>-365420</v>
      </c>
    </row>
    <row r="50" spans="1:11" ht="12" customHeight="1" x14ac:dyDescent="0.2">
      <c r="A50" s="16"/>
      <c r="B50" s="23"/>
      <c r="C50" s="37">
        <v>90</v>
      </c>
      <c r="D50" s="37" t="s">
        <v>31</v>
      </c>
      <c r="E50" s="40">
        <v>20958917.960000001</v>
      </c>
      <c r="F50" s="40">
        <v>14890877.85</v>
      </c>
      <c r="G50" s="40">
        <f>E50+F50</f>
        <v>35849795.810000002</v>
      </c>
      <c r="H50" s="40">
        <v>19525680.960000001</v>
      </c>
      <c r="I50" s="40">
        <v>19525680.960000001</v>
      </c>
      <c r="J50" s="40">
        <f t="shared" si="3"/>
        <v>-1433237</v>
      </c>
    </row>
    <row r="51" spans="1:11" ht="12" customHeight="1" x14ac:dyDescent="0.2">
      <c r="A51" s="16"/>
      <c r="B51" s="23"/>
      <c r="C51" s="37"/>
      <c r="D51" s="37" t="s">
        <v>38</v>
      </c>
      <c r="E51" s="40">
        <f>SUM(E52)</f>
        <v>0</v>
      </c>
      <c r="F51" s="40">
        <f>SUM(F52)</f>
        <v>0</v>
      </c>
      <c r="G51" s="40">
        <f>SUM(G52)</f>
        <v>0</v>
      </c>
      <c r="H51" s="40">
        <f>SUM(H52)</f>
        <v>0</v>
      </c>
      <c r="I51" s="40">
        <f>SUM(I52)</f>
        <v>0</v>
      </c>
      <c r="J51" s="40">
        <f t="shared" si="3"/>
        <v>0</v>
      </c>
    </row>
    <row r="52" spans="1:11" s="43" customFormat="1" ht="12" customHeight="1" x14ac:dyDescent="0.2">
      <c r="A52" s="4"/>
      <c r="B52" s="41"/>
      <c r="C52" s="37" t="s">
        <v>39</v>
      </c>
      <c r="D52" s="37" t="s">
        <v>32</v>
      </c>
      <c r="E52" s="40">
        <v>0</v>
      </c>
      <c r="F52" s="40">
        <v>0</v>
      </c>
      <c r="G52" s="40">
        <f>E52+F52</f>
        <v>0</v>
      </c>
      <c r="H52" s="40">
        <v>0</v>
      </c>
      <c r="I52" s="40">
        <v>0</v>
      </c>
      <c r="J52" s="40">
        <f t="shared" si="3"/>
        <v>0</v>
      </c>
      <c r="K52" s="42"/>
    </row>
    <row r="53" spans="1:11" ht="12" customHeight="1" x14ac:dyDescent="0.2">
      <c r="A53" s="16"/>
      <c r="B53" s="36"/>
      <c r="C53" s="37"/>
      <c r="D53" s="37"/>
      <c r="E53" s="40"/>
      <c r="F53" s="40"/>
      <c r="G53" s="40"/>
      <c r="H53" s="40"/>
      <c r="I53" s="40"/>
      <c r="J53" s="40"/>
    </row>
    <row r="54" spans="1:11" ht="12" customHeight="1" x14ac:dyDescent="0.2">
      <c r="A54" s="16"/>
      <c r="B54" s="23"/>
      <c r="C54" s="57"/>
      <c r="D54" s="58"/>
      <c r="E54" s="22"/>
      <c r="F54" s="22"/>
      <c r="G54" s="22"/>
      <c r="H54" s="44"/>
      <c r="I54" s="22"/>
      <c r="J54" s="22"/>
    </row>
    <row r="55" spans="1:11" ht="12" customHeight="1" x14ac:dyDescent="0.2">
      <c r="A55" s="16"/>
      <c r="B55" s="25"/>
      <c r="C55" s="26"/>
      <c r="D55" s="27"/>
      <c r="E55" s="29"/>
      <c r="F55" s="29"/>
      <c r="G55" s="29"/>
      <c r="H55" s="29"/>
      <c r="I55" s="29"/>
      <c r="J55" s="29"/>
    </row>
    <row r="56" spans="1:11" ht="12" customHeight="1" x14ac:dyDescent="0.2">
      <c r="A56" s="4"/>
      <c r="B56" s="45"/>
      <c r="C56" s="46"/>
      <c r="D56" s="47" t="s">
        <v>33</v>
      </c>
      <c r="E56" s="40">
        <f>+E35+E37+E38+E38+E41+E45+E46+E47+E53</f>
        <v>22356323.960000001</v>
      </c>
      <c r="F56" s="40">
        <f>SUM(+F42+F45+F47)</f>
        <v>35546300.049999997</v>
      </c>
      <c r="G56" s="40">
        <f>+G35+G37+G38+G38+G41+G44+G46+G47+G53</f>
        <v>57902624.010000005</v>
      </c>
      <c r="H56" s="40">
        <f>+H35+H37+H38+H38+H41+H44+H46+H47+H53</f>
        <v>34595368.32</v>
      </c>
      <c r="I56" s="40">
        <f>+I35+I37+I38+I38+I41+I44+I46+I47+I53</f>
        <v>34595368.32</v>
      </c>
      <c r="J56" s="40">
        <f>I56-E56</f>
        <v>12239044.359999999</v>
      </c>
    </row>
    <row r="57" spans="1:11" x14ac:dyDescent="0.2">
      <c r="A57" s="16"/>
      <c r="B57" s="48" t="s">
        <v>40</v>
      </c>
      <c r="C57" s="49"/>
      <c r="D57" s="49"/>
      <c r="E57" s="49"/>
      <c r="F57" s="50"/>
      <c r="G57" s="50"/>
      <c r="H57" s="59" t="s">
        <v>34</v>
      </c>
      <c r="I57" s="60"/>
      <c r="J57" s="51"/>
    </row>
    <row r="58" spans="1:11" x14ac:dyDescent="0.2">
      <c r="A58" s="16"/>
      <c r="B58" s="61"/>
      <c r="C58" s="61"/>
      <c r="D58" s="61"/>
      <c r="E58" s="61"/>
      <c r="F58" s="61"/>
      <c r="G58" s="61"/>
      <c r="H58" s="61"/>
      <c r="I58" s="61"/>
      <c r="J58" s="61"/>
    </row>
    <row r="59" spans="1:11" x14ac:dyDescent="0.2">
      <c r="B59" s="48" t="s">
        <v>41</v>
      </c>
      <c r="C59" s="48"/>
      <c r="D59" s="48"/>
      <c r="E59" s="48"/>
      <c r="F59" s="48"/>
      <c r="G59" s="48"/>
      <c r="H59" s="48"/>
      <c r="I59" s="48"/>
      <c r="J59" s="48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2"/>
    </row>
    <row r="64" spans="1:11" x14ac:dyDescent="0.2">
      <c r="D64" s="53"/>
      <c r="E64" s="53"/>
      <c r="F64" s="54"/>
      <c r="G64" s="54"/>
      <c r="H64" s="62"/>
      <c r="I64" s="62"/>
      <c r="J64" s="62"/>
      <c r="K64" s="62"/>
    </row>
    <row r="65" spans="4:11" ht="12" customHeight="1" x14ac:dyDescent="0.2">
      <c r="D65" s="53"/>
      <c r="E65" s="53"/>
      <c r="F65" s="55"/>
      <c r="G65" s="55"/>
      <c r="H65" s="63"/>
      <c r="I65" s="63"/>
      <c r="J65" s="63"/>
      <c r="K65" s="63"/>
    </row>
  </sheetData>
  <mergeCells count="31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H65:K65"/>
    <mergeCell ref="B23:D23"/>
    <mergeCell ref="B24:D24"/>
    <mergeCell ref="B25:D25"/>
    <mergeCell ref="B26:D26"/>
    <mergeCell ref="H29:I29"/>
    <mergeCell ref="B31:D33"/>
    <mergeCell ref="E31:I31"/>
    <mergeCell ref="J31:J32"/>
    <mergeCell ref="C54:D54"/>
    <mergeCell ref="H57:I57"/>
    <mergeCell ref="B58:J58"/>
    <mergeCell ref="H64:K64"/>
  </mergeCells>
  <pageMargins left="0.7" right="0.7" top="0.75" bottom="0.75" header="0.3" footer="0.3"/>
  <pageSetup scale="5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ANAPATRICIA HERNADEZGARCIA</cp:lastModifiedBy>
  <cp:lastPrinted>2018-03-07T02:25:20Z</cp:lastPrinted>
  <dcterms:created xsi:type="dcterms:W3CDTF">2018-03-07T02:23:37Z</dcterms:created>
  <dcterms:modified xsi:type="dcterms:W3CDTF">2018-03-07T02:25:40Z</dcterms:modified>
</cp:coreProperties>
</file>