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Print_Area" localSheetId="0">Hoja1!$A$1:$I$46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F24" i="1"/>
  <c r="E24" i="1"/>
  <c r="D24" i="1"/>
  <c r="G24" i="1" s="1"/>
  <c r="H24" i="1" s="1"/>
  <c r="K22" i="1"/>
  <c r="K21" i="1"/>
  <c r="K20" i="1"/>
  <c r="K19" i="1"/>
  <c r="K18" i="1"/>
  <c r="K17" i="1"/>
  <c r="K16" i="1"/>
  <c r="F14" i="1"/>
  <c r="F12" i="1" s="1"/>
  <c r="E14" i="1"/>
  <c r="G14" i="1" s="1"/>
  <c r="H14" i="1" s="1"/>
  <c r="D14" i="1"/>
  <c r="G13" i="1"/>
  <c r="D12" i="1"/>
  <c r="E12" i="1" l="1"/>
  <c r="G12" i="1" s="1"/>
  <c r="H12" i="1" s="1"/>
</calcChain>
</file>

<file path=xl/sharedStrings.xml><?xml version="1.0" encoding="utf-8"?>
<sst xmlns="http://schemas.openxmlformats.org/spreadsheetml/2006/main" count="35" uniqueCount="34">
  <si>
    <t>ESTADO ANALÍTICO DEL ACTIVO</t>
  </si>
  <si>
    <t>Al 30 de Septimbre del 2017</t>
  </si>
  <si>
    <t>(Pesos)</t>
  </si>
  <si>
    <t>Ente Público:</t>
  </si>
  <si>
    <t>UNIVERSIDAD TECNOLOGICA DE SAN MIGUEL DE ALLENDE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</si>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</sst>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313765</xdr:colOff>
      <xdr:row>40</xdr:row>
      <xdr:rowOff>11206</xdr:rowOff>
    </xdr:from>
    <xdr:to>
      <xdr:col>2</xdr:col>
      <xdr:colOff>2418790</xdr:colOff>
      <xdr:row>42</xdr:row>
      <xdr:rowOff>122706</xdr:rowOff>
    </xdr:to>
    <xdr:sp macro="" textlink="">
      <xdr:nvSpPr>
        <xdr:cNvPr id="2" name="9 CuadroTexto"/>
        <xdr:cNvSpPr txBox="1"/>
      </xdr:nvSpPr>
      <xdr:spPr>
        <a:xfrm>
          <a:off x="1171015" y="7612156"/>
          <a:ext cx="2105025" cy="45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3</xdr:col>
      <xdr:colOff>967442</xdr:colOff>
      <xdr:row>40</xdr:row>
      <xdr:rowOff>31750</xdr:rowOff>
    </xdr:from>
    <xdr:to>
      <xdr:col>6</xdr:col>
      <xdr:colOff>314793</xdr:colOff>
      <xdr:row>45</xdr:row>
      <xdr:rowOff>24746</xdr:rowOff>
    </xdr:to>
    <xdr:sp macro="" textlink="">
      <xdr:nvSpPr>
        <xdr:cNvPr id="3" name="9 CuadroTexto"/>
        <xdr:cNvSpPr txBox="1"/>
      </xdr:nvSpPr>
      <xdr:spPr>
        <a:xfrm>
          <a:off x="5453717" y="7632700"/>
          <a:ext cx="3176401" cy="8216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</a:p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3er%20trimestre/Format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16">
          <cell r="D16">
            <v>22929622.199999999</v>
          </cell>
        </row>
        <row r="17">
          <cell r="D17">
            <v>27529876.25</v>
          </cell>
        </row>
        <row r="18">
          <cell r="D18">
            <v>487615.51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37">
          <cell r="D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115251052.56999999</v>
      </c>
      <c r="E12" s="31">
        <f>+E14+E24</f>
        <v>157756166.75</v>
      </c>
      <c r="F12" s="31">
        <f>+F14+F24</f>
        <v>148668627.63000003</v>
      </c>
      <c r="G12" s="31">
        <f>+D12+E12-F12</f>
        <v>124338591.68999997</v>
      </c>
      <c r="H12" s="31">
        <f>+G12-D12</f>
        <v>9087539.119999975</v>
      </c>
      <c r="I12" s="32"/>
      <c r="J12" s="5"/>
      <c r="K12" s="5"/>
    </row>
    <row r="13" spans="1:11" s="6" customFormat="1" x14ac:dyDescent="0.2">
      <c r="A13" s="29"/>
      <c r="B13" s="33"/>
      <c r="C13" s="33"/>
      <c r="D13" s="31"/>
      <c r="E13" s="31"/>
      <c r="F13" s="31"/>
      <c r="G13" s="31">
        <f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41882512.339999996</v>
      </c>
      <c r="E14" s="36">
        <f>SUM(E16:E22)</f>
        <v>157733229.25</v>
      </c>
      <c r="F14" s="36">
        <f>SUM(F16:F22)</f>
        <v>148668627.63000003</v>
      </c>
      <c r="G14" s="31">
        <f t="shared" ref="G14" si="0">+D14+E14-F14</f>
        <v>50947113.959999979</v>
      </c>
      <c r="H14" s="36">
        <f>+G14-D14</f>
        <v>9064601.6199999824</v>
      </c>
      <c r="I14" s="37"/>
      <c r="J14" s="5"/>
      <c r="K14" s="38"/>
    </row>
    <row r="15" spans="1:11" s="6" customForma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x14ac:dyDescent="0.2">
      <c r="A16" s="39"/>
      <c r="B16" s="43" t="s">
        <v>15</v>
      </c>
      <c r="C16" s="43"/>
      <c r="D16" s="44">
        <v>9092884.0099999998</v>
      </c>
      <c r="E16" s="44">
        <v>136277935.87</v>
      </c>
      <c r="F16" s="44">
        <v>122441197.68000001</v>
      </c>
      <c r="G16" s="44">
        <v>22929622.199999988</v>
      </c>
      <c r="H16" s="45">
        <v>13836738.189999988</v>
      </c>
      <c r="I16" s="42"/>
      <c r="J16" s="5"/>
      <c r="K16" s="38" t="str">
        <f>IF(G16=[1]ESF!D16," ","Error")</f>
        <v xml:space="preserve"> </v>
      </c>
    </row>
    <row r="17" spans="1:14" s="6" customFormat="1" x14ac:dyDescent="0.2">
      <c r="A17" s="39"/>
      <c r="B17" s="43" t="s">
        <v>16</v>
      </c>
      <c r="C17" s="43"/>
      <c r="D17" s="44">
        <v>32532931.039999999</v>
      </c>
      <c r="E17" s="44">
        <v>21208529.699999999</v>
      </c>
      <c r="F17" s="44">
        <v>26211584.489999998</v>
      </c>
      <c r="G17" s="44">
        <v>27529876.249999996</v>
      </c>
      <c r="H17" s="45">
        <v>-5003054.7900000028</v>
      </c>
      <c r="I17" s="42"/>
      <c r="J17" s="5"/>
      <c r="K17" s="38" t="str">
        <f>IF(G17=[1]ESF!D17," ","Error")</f>
        <v xml:space="preserve"> </v>
      </c>
    </row>
    <row r="18" spans="1:14" s="6" customFormat="1" x14ac:dyDescent="0.2">
      <c r="A18" s="39"/>
      <c r="B18" s="43" t="s">
        <v>17</v>
      </c>
      <c r="C18" s="43"/>
      <c r="D18" s="44">
        <v>256697.29</v>
      </c>
      <c r="E18" s="44">
        <v>246763.68</v>
      </c>
      <c r="F18" s="44">
        <v>15845.46</v>
      </c>
      <c r="G18" s="44">
        <v>487615.50999999995</v>
      </c>
      <c r="H18" s="45">
        <v>230918.21999999994</v>
      </c>
      <c r="I18" s="42"/>
      <c r="J18" s="5"/>
      <c r="K18" s="38" t="str">
        <f>IF(G18=[1]ESF!D18," ","Error")</f>
        <v xml:space="preserve"> </v>
      </c>
    </row>
    <row r="19" spans="1:14" s="6" customFormat="1" x14ac:dyDescent="0.2">
      <c r="A19" s="39"/>
      <c r="B19" s="43" t="s">
        <v>18</v>
      </c>
      <c r="C19" s="43"/>
      <c r="D19" s="44">
        <v>0</v>
      </c>
      <c r="E19" s="44">
        <v>0</v>
      </c>
      <c r="F19" s="44">
        <v>0</v>
      </c>
      <c r="G19" s="45">
        <v>0</v>
      </c>
      <c r="H19" s="45"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x14ac:dyDescent="0.2">
      <c r="A20" s="39"/>
      <c r="B20" s="43" t="s">
        <v>20</v>
      </c>
      <c r="C20" s="43"/>
      <c r="D20" s="44">
        <v>0</v>
      </c>
      <c r="E20" s="44">
        <v>0</v>
      </c>
      <c r="F20" s="44">
        <v>0</v>
      </c>
      <c r="G20" s="45">
        <v>0</v>
      </c>
      <c r="H20" s="45">
        <v>0</v>
      </c>
      <c r="I20" s="42"/>
      <c r="J20" s="5"/>
      <c r="K20" s="38" t="str">
        <f>IF(G20=[1]ESF!D20," ","Error")</f>
        <v xml:space="preserve"> </v>
      </c>
    </row>
    <row r="21" spans="1:14" s="6" customFormat="1" x14ac:dyDescent="0.2">
      <c r="A21" s="39"/>
      <c r="B21" s="43" t="s">
        <v>21</v>
      </c>
      <c r="C21" s="43"/>
      <c r="D21" s="44">
        <v>0</v>
      </c>
      <c r="E21" s="44">
        <v>0</v>
      </c>
      <c r="F21" s="44">
        <v>0</v>
      </c>
      <c r="G21" s="45">
        <v>0</v>
      </c>
      <c r="H21" s="45"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x14ac:dyDescent="0.2">
      <c r="A22" s="39"/>
      <c r="B22" s="43" t="s">
        <v>22</v>
      </c>
      <c r="C22" s="43"/>
      <c r="D22" s="44">
        <v>0</v>
      </c>
      <c r="E22" s="44">
        <v>0</v>
      </c>
      <c r="F22" s="44">
        <v>0</v>
      </c>
      <c r="G22" s="45">
        <v>0</v>
      </c>
      <c r="H22" s="45"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73368540.230000004</v>
      </c>
      <c r="E24" s="36">
        <f>SUM(E26:E34)</f>
        <v>22937.5</v>
      </c>
      <c r="F24" s="36">
        <f>SUM(F26:F34)</f>
        <v>0</v>
      </c>
      <c r="G24" s="36">
        <f>+D24+E24-F24</f>
        <v>73391477.730000004</v>
      </c>
      <c r="H24" s="36">
        <f>+G24-D24</f>
        <v>22937.5</v>
      </c>
      <c r="I24" s="37"/>
      <c r="K24" s="38"/>
    </row>
    <row r="25" spans="1:14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x14ac:dyDescent="0.2">
      <c r="A26" s="39"/>
      <c r="B26" s="43" t="s">
        <v>24</v>
      </c>
      <c r="C26" s="43"/>
      <c r="D26" s="44">
        <v>0</v>
      </c>
      <c r="E26" s="44">
        <v>0</v>
      </c>
      <c r="F26" s="44">
        <v>0</v>
      </c>
      <c r="G26" s="45">
        <v>0</v>
      </c>
      <c r="H26" s="45">
        <v>0</v>
      </c>
      <c r="I26" s="42"/>
      <c r="K26" s="38"/>
    </row>
    <row r="27" spans="1:14" x14ac:dyDescent="0.2">
      <c r="A27" s="39"/>
      <c r="B27" s="43" t="s">
        <v>25</v>
      </c>
      <c r="C27" s="43"/>
      <c r="D27" s="44">
        <v>0</v>
      </c>
      <c r="E27" s="44">
        <v>0</v>
      </c>
      <c r="F27" s="44">
        <v>0</v>
      </c>
      <c r="G27" s="45">
        <v>0</v>
      </c>
      <c r="H27" s="45">
        <v>0</v>
      </c>
      <c r="I27" s="42"/>
      <c r="K27" s="38"/>
    </row>
    <row r="28" spans="1:14" x14ac:dyDescent="0.2">
      <c r="A28" s="39"/>
      <c r="B28" s="43" t="s">
        <v>26</v>
      </c>
      <c r="C28" s="43"/>
      <c r="D28" s="44">
        <v>62633019.25</v>
      </c>
      <c r="E28" s="44">
        <v>0</v>
      </c>
      <c r="F28" s="44">
        <v>0</v>
      </c>
      <c r="G28" s="44">
        <v>62633019.25</v>
      </c>
      <c r="H28" s="45">
        <v>0</v>
      </c>
      <c r="I28" s="42"/>
      <c r="K28" s="38"/>
    </row>
    <row r="29" spans="1:14" x14ac:dyDescent="0.2">
      <c r="A29" s="39"/>
      <c r="B29" s="43" t="s">
        <v>27</v>
      </c>
      <c r="C29" s="43"/>
      <c r="D29" s="44">
        <v>13264936.800000001</v>
      </c>
      <c r="E29" s="44">
        <v>22937.5</v>
      </c>
      <c r="F29" s="44">
        <v>0</v>
      </c>
      <c r="G29" s="44">
        <v>13287874.300000001</v>
      </c>
      <c r="H29" s="45">
        <v>22937.5</v>
      </c>
      <c r="I29" s="42"/>
      <c r="K29" s="38"/>
    </row>
    <row r="30" spans="1:14" x14ac:dyDescent="0.2">
      <c r="A30" s="39"/>
      <c r="B30" s="43" t="s">
        <v>28</v>
      </c>
      <c r="C30" s="43"/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2"/>
      <c r="K30" s="38"/>
    </row>
    <row r="31" spans="1:14" x14ac:dyDescent="0.2">
      <c r="A31" s="39"/>
      <c r="B31" s="43" t="s">
        <v>29</v>
      </c>
      <c r="C31" s="43"/>
      <c r="D31" s="44">
        <v>-2529415.8199999998</v>
      </c>
      <c r="E31" s="44">
        <v>0</v>
      </c>
      <c r="F31" s="44">
        <v>0</v>
      </c>
      <c r="G31" s="44">
        <v>-2529415.8199999998</v>
      </c>
      <c r="H31" s="45">
        <v>0</v>
      </c>
      <c r="I31" s="42"/>
      <c r="K31" s="38"/>
    </row>
    <row r="32" spans="1:14" x14ac:dyDescent="0.2">
      <c r="A32" s="39"/>
      <c r="B32" s="43" t="s">
        <v>30</v>
      </c>
      <c r="C32" s="43"/>
      <c r="D32" s="44">
        <v>0</v>
      </c>
      <c r="E32" s="44">
        <v>0</v>
      </c>
      <c r="F32" s="44">
        <v>0</v>
      </c>
      <c r="G32" s="45">
        <v>0</v>
      </c>
      <c r="H32" s="45"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v>0</v>
      </c>
      <c r="E33" s="44">
        <v>0</v>
      </c>
      <c r="F33" s="44">
        <v>0</v>
      </c>
      <c r="G33" s="45">
        <v>0</v>
      </c>
      <c r="H33" s="45"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v>0</v>
      </c>
      <c r="E34" s="44">
        <v>0</v>
      </c>
      <c r="F34" s="44">
        <v>0</v>
      </c>
      <c r="G34" s="45">
        <v>0</v>
      </c>
      <c r="H34" s="45"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/>
      <c r="C41" s="63"/>
      <c r="D41" s="64"/>
      <c r="E41" s="65"/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/>
      <c r="C42" s="68"/>
      <c r="D42" s="69"/>
      <c r="E42" s="70"/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" right="0.7" top="0.75" bottom="0.75" header="0.3" footer="0.3"/>
  <pageSetup scale="54" orientation="portrait" r:id="rId1"/>
  <colBreaks count="1" manualBreakCount="1">
    <brk id="9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2018-03-07T02:13:23Z</dcterms:created>
  <dcterms:modified xsi:type="dcterms:W3CDTF">2018-03-07T02:14:08Z</dcterms:modified>
</cp:coreProperties>
</file>