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EST. FIN TRIMESTRALES\4to trimestre ODES\2DO TRIMESTRE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" i="1" l="1"/>
  <c r="M31" i="1"/>
  <c r="K31" i="1"/>
  <c r="H31" i="1"/>
  <c r="J31" i="1" s="1"/>
  <c r="Q29" i="1"/>
  <c r="J29" i="1"/>
  <c r="O29" i="1" s="1"/>
  <c r="J28" i="1"/>
  <c r="O28" i="1" s="1"/>
  <c r="P27" i="1"/>
  <c r="J27" i="1"/>
  <c r="O27" i="1" s="1"/>
  <c r="P26" i="1"/>
  <c r="J26" i="1"/>
  <c r="O26" i="1" s="1"/>
  <c r="P25" i="1"/>
  <c r="J25" i="1"/>
  <c r="Q25" i="1" s="1"/>
  <c r="O24" i="1"/>
  <c r="L24" i="1"/>
  <c r="P24" i="1" s="1"/>
  <c r="J24" i="1"/>
  <c r="Q23" i="1"/>
  <c r="P23" i="1"/>
  <c r="O23" i="1"/>
  <c r="J23" i="1"/>
  <c r="Q22" i="1"/>
  <c r="P22" i="1"/>
  <c r="O22" i="1"/>
  <c r="J22" i="1"/>
  <c r="Q21" i="1"/>
  <c r="P21" i="1"/>
  <c r="O21" i="1"/>
  <c r="J21" i="1"/>
  <c r="Q20" i="1"/>
  <c r="P20" i="1"/>
  <c r="O20" i="1"/>
  <c r="J20" i="1"/>
  <c r="Q19" i="1"/>
  <c r="P19" i="1"/>
  <c r="O19" i="1"/>
  <c r="J19" i="1"/>
  <c r="Q18" i="1"/>
  <c r="P18" i="1"/>
  <c r="O18" i="1"/>
  <c r="J18" i="1"/>
  <c r="P17" i="1"/>
  <c r="O17" i="1"/>
  <c r="J17" i="1"/>
  <c r="Q17" i="1" s="1"/>
  <c r="P16" i="1"/>
  <c r="I16" i="1"/>
  <c r="J16" i="1" s="1"/>
  <c r="Q15" i="1"/>
  <c r="P15" i="1"/>
  <c r="J15" i="1"/>
  <c r="O15" i="1" s="1"/>
  <c r="P14" i="1"/>
  <c r="I14" i="1"/>
  <c r="I31" i="1" s="1"/>
  <c r="Q13" i="1"/>
  <c r="P13" i="1"/>
  <c r="J13" i="1"/>
  <c r="O13" i="1" s="1"/>
  <c r="Q12" i="1"/>
  <c r="P12" i="1"/>
  <c r="J12" i="1"/>
  <c r="O12" i="1" s="1"/>
  <c r="P31" i="1" l="1"/>
  <c r="Q16" i="1"/>
  <c r="O16" i="1"/>
  <c r="O25" i="1"/>
  <c r="Q24" i="1"/>
  <c r="Q26" i="1"/>
  <c r="Q27" i="1"/>
  <c r="L31" i="1"/>
  <c r="J14" i="1"/>
  <c r="O14" i="1" l="1"/>
  <c r="O31" i="1" s="1"/>
  <c r="Q14" i="1"/>
  <c r="Q31" i="1" s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<sst xmlns="http://schemas.openxmlformats.org/spreadsheetml/2006/main" count="71" uniqueCount="70">
  <si>
    <t>PROGRAMAS Y PROYECTOS DE INVERSIÓN</t>
  </si>
  <si>
    <t>Del 1 de Enero al 30 de Junio de 2017</t>
  </si>
  <si>
    <t>Ente Público:</t>
  </si>
  <si>
    <t xml:space="preserve"> </t>
  </si>
  <si>
    <t>UNIVERSIDAD TECNOLOGICA DE SAN MIGUEL DE ALLENDE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</si>
  <si>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</si>
  <si>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</si>
  <si>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</si>
  <si>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</si>
  <si>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</si>
  <si>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</si>
  <si>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</si>
  <si>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</si>
  <si>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</si>
  <si>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</si>
  <si>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</si>
  <si>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</si>
  <si>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</si>
  <si>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</si>
  <si>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</si>
  <si>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</si>
  <si>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</si>
  <si>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</si>
  <si>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</si>
  <si>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</si>
  <si>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RECTORÍA</t>
  </si>
  <si>
    <t>G0102</t>
  </si>
  <si>
    <t>MANDO</t>
  </si>
  <si>
    <t>G1105</t>
  </si>
  <si>
    <t xml:space="preserve">ADMINISTRACION  </t>
  </si>
  <si>
    <t>G1145</t>
  </si>
  <si>
    <t>OPERACIÓN MODELO DE EVALUACION</t>
  </si>
  <si>
    <t>G2093</t>
  </si>
  <si>
    <t>DIRECCION ESTRATEGICA</t>
  </si>
  <si>
    <t>ACADEMIA</t>
  </si>
  <si>
    <t>P0782</t>
  </si>
  <si>
    <t>ACTUALIZACIÓN DE PROYECTO</t>
  </si>
  <si>
    <t>P0783</t>
  </si>
  <si>
    <t>ADMINISTRACIÓN EN IM</t>
  </si>
  <si>
    <t>P0784</t>
  </si>
  <si>
    <t>APLICACIÓN DE PLANES</t>
  </si>
  <si>
    <t>P0785</t>
  </si>
  <si>
    <t>APOYO PARA LA PROFESIONALIZACIÓN</t>
  </si>
  <si>
    <t>P0786</t>
  </si>
  <si>
    <t>CAPACIACION Y CERTIFICADO</t>
  </si>
  <si>
    <t>P0787</t>
  </si>
  <si>
    <t>CURSOS Y EVENTOS DE</t>
  </si>
  <si>
    <t>P0788</t>
  </si>
  <si>
    <t>GESTION DE PROCESO</t>
  </si>
  <si>
    <t>P0789</t>
  </si>
  <si>
    <t>GESTION DE CERTIFICADOS</t>
  </si>
  <si>
    <t>VINCULACIÓN</t>
  </si>
  <si>
    <t>P0790</t>
  </si>
  <si>
    <t>MANTENIMIENTO DE LA</t>
  </si>
  <si>
    <t>P0791</t>
  </si>
  <si>
    <t>OPERACIÓN DE OTROGAMIENTO</t>
  </si>
  <si>
    <t>P0792</t>
  </si>
  <si>
    <t xml:space="preserve">OPERACIÓN DE SERVICIOS </t>
  </si>
  <si>
    <t>P0794</t>
  </si>
  <si>
    <t>REALIZACION DE FOROS</t>
  </si>
  <si>
    <t>P0751</t>
  </si>
  <si>
    <t>FINANZAS</t>
  </si>
  <si>
    <t>Q1594</t>
  </si>
  <si>
    <t>INFRAESTRUCTURA DE LA</t>
  </si>
  <si>
    <t>Total del Gasto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</si>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</sst>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4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43" fontId="2" fillId="2" borderId="12" xfId="1" applyFont="1" applyFill="1" applyBorder="1" applyAlignment="1">
      <alignment horizontal="right" vertical="center" wrapText="1"/>
    </xf>
    <xf numFmtId="43" fontId="2" fillId="2" borderId="12" xfId="1" applyFont="1" applyFill="1" applyBorder="1" applyAlignment="1">
      <alignment vertical="center"/>
    </xf>
    <xf numFmtId="43" fontId="2" fillId="0" borderId="12" xfId="1" applyFont="1" applyBorder="1" applyAlignment="1">
      <alignment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right" vertical="center" wrapText="1"/>
    </xf>
    <xf numFmtId="43" fontId="2" fillId="2" borderId="12" xfId="2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11" xfId="0" applyFont="1" applyFill="1" applyBorder="1" applyAlignment="1">
      <alignment horizontal="justify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center" vertical="center" wrapText="1"/>
    </xf>
    <xf numFmtId="43" fontId="2" fillId="0" borderId="12" xfId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center" vertical="center" wrapText="1"/>
    </xf>
    <xf numFmtId="43" fontId="5" fillId="2" borderId="12" xfId="1" applyFont="1" applyFill="1" applyBorder="1" applyAlignment="1">
      <alignment horizontal="right" vertical="center" wrapText="1"/>
    </xf>
    <xf numFmtId="43" fontId="5" fillId="2" borderId="11" xfId="1" applyFont="1" applyFill="1" applyBorder="1" applyAlignment="1">
      <alignment horizontal="right" vertical="center" wrapText="1"/>
    </xf>
    <xf numFmtId="43" fontId="5" fillId="0" borderId="11" xfId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43" fontId="2" fillId="2" borderId="11" xfId="1" applyFont="1" applyFill="1" applyBorder="1" applyAlignment="1">
      <alignment horizontal="right" vertical="center" wrapText="1"/>
    </xf>
    <xf numFmtId="43" fontId="2" fillId="0" borderId="11" xfId="1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left" vertical="center" wrapText="1" indent="3"/>
    </xf>
    <xf numFmtId="0" fontId="5" fillId="2" borderId="8" xfId="0" applyFont="1" applyFill="1" applyBorder="1" applyAlignment="1">
      <alignment horizontal="left" vertical="center" wrapText="1" indent="3"/>
    </xf>
    <xf numFmtId="0" fontId="5" fillId="2" borderId="15" xfId="0" applyFont="1" applyFill="1" applyBorder="1" applyAlignment="1">
      <alignment horizontal="right" vertical="center" wrapText="1"/>
    </xf>
    <xf numFmtId="43" fontId="5" fillId="2" borderId="9" xfId="0" applyNumberFormat="1" applyFont="1" applyFill="1" applyBorder="1" applyAlignment="1">
      <alignment horizontal="right" vertical="center" wrapText="1"/>
    </xf>
    <xf numFmtId="0" fontId="6" fillId="2" borderId="0" xfId="0" applyFont="1" applyFill="1"/>
    <xf numFmtId="0" fontId="2" fillId="0" borderId="0" xfId="0" applyFont="1" applyBorder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338044</xdr:colOff>
      <xdr:row>36</xdr:row>
      <xdr:rowOff>17743</xdr:rowOff>
    </xdr:from>
    <xdr:to>
      <xdr:col>12</xdr:col>
      <xdr:colOff>558612</xdr:colOff>
      <xdr:row>41</xdr:row>
      <xdr:rowOff>61819</xdr:rowOff>
    </xdr:to>
    <xdr:sp macro="" textlink="">
      <xdr:nvSpPr>
        <xdr:cNvPr id="2" name="9 CuadroTexto"/>
        <xdr:cNvSpPr txBox="1"/>
      </xdr:nvSpPr>
      <xdr:spPr>
        <a:xfrm>
          <a:off x="7577044" y="9980893"/>
          <a:ext cx="2839943" cy="853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1</xdr:col>
      <xdr:colOff>127000</xdr:colOff>
      <xdr:row>36</xdr:row>
      <xdr:rowOff>31750</xdr:rowOff>
    </xdr:from>
    <xdr:to>
      <xdr:col>4</xdr:col>
      <xdr:colOff>460375</xdr:colOff>
      <xdr:row>41</xdr:row>
      <xdr:rowOff>111125</xdr:rowOff>
    </xdr:to>
    <xdr:sp macro="" textlink="">
      <xdr:nvSpPr>
        <xdr:cNvPr id="3" name="9 CuadroTexto"/>
        <xdr:cNvSpPr txBox="1"/>
      </xdr:nvSpPr>
      <xdr:spPr>
        <a:xfrm>
          <a:off x="269875" y="9994900"/>
          <a:ext cx="2790825" cy="889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800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DANIEL JIMÉNEZ RODRÍGUEZ</a:t>
          </a:r>
          <a:endParaRPr lang="es-MX" sz="8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8"/>
  <sheetViews>
    <sheetView showGridLines="0" tabSelected="1" view="pageBreakPreview" zoomScale="60" zoomScaleNormal="100" workbookViewId="0">
      <selection activeCell="Q14" sqref="Q14"/>
    </sheetView>
  </sheetViews>
  <sheetFormatPr baseColWidth="10" defaultColWidth="11.42578125" defaultRowHeight="12.75" x14ac:dyDescent="0.2"/>
  <cols>
    <col min="1" max="1" width="2.140625" style="1" customWidth="1"/>
    <col min="2" max="3" width="3.7109375" style="3" customWidth="1"/>
    <col min="4" max="4" width="29.42578125" style="3" customWidth="1"/>
    <col min="5" max="5" width="12.7109375" style="3" customWidth="1"/>
    <col min="6" max="6" width="15.7109375" style="3" customWidth="1"/>
    <col min="7" max="7" width="12.42578125" style="3" customWidth="1"/>
    <col min="8" max="8" width="14.42578125" style="3" customWidth="1"/>
    <col min="9" max="9" width="14.28515625" style="3" customWidth="1"/>
    <col min="10" max="10" width="13.85546875" style="3" customWidth="1"/>
    <col min="11" max="12" width="12.7109375" style="3" customWidth="1"/>
    <col min="13" max="13" width="13.7109375" style="3" customWidth="1"/>
    <col min="14" max="14" width="13.42578125" style="3" customWidth="1"/>
    <col min="15" max="15" width="13.7109375" style="3" customWidth="1"/>
    <col min="16" max="16" width="14.5703125" style="1" customWidth="1"/>
    <col min="17" max="17" width="14" style="3" customWidth="1"/>
    <col min="18" max="16384" width="11.42578125" style="3"/>
  </cols>
  <sheetData>
    <row r="1" spans="2:17" ht="6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7" ht="13.5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7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7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7" s="1" customFormat="1" ht="24" customHeight="1" x14ac:dyDescent="0.2">
      <c r="D5" s="5" t="s">
        <v>2</v>
      </c>
      <c r="E5" s="6" t="s">
        <v>3</v>
      </c>
      <c r="F5" s="6"/>
      <c r="G5" s="7" t="s">
        <v>4</v>
      </c>
      <c r="H5" s="8"/>
      <c r="I5" s="8"/>
      <c r="J5" s="8"/>
      <c r="K5" s="8"/>
      <c r="L5" s="9"/>
      <c r="M5" s="9"/>
      <c r="N5" s="10"/>
      <c r="O5" s="4"/>
    </row>
    <row r="6" spans="2:17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7" ht="15" customHeight="1" x14ac:dyDescent="0.2">
      <c r="B7" s="11" t="s">
        <v>5</v>
      </c>
      <c r="C7" s="12"/>
      <c r="D7" s="13"/>
      <c r="E7" s="14" t="s">
        <v>6</v>
      </c>
      <c r="F7" s="15"/>
      <c r="G7" s="14" t="s">
        <v>7</v>
      </c>
      <c r="H7" s="16" t="s">
        <v>8</v>
      </c>
      <c r="I7" s="17"/>
      <c r="J7" s="17"/>
      <c r="K7" s="17"/>
      <c r="L7" s="17"/>
      <c r="M7" s="17"/>
      <c r="N7" s="18"/>
      <c r="O7" s="19" t="s">
        <v>9</v>
      </c>
      <c r="P7" s="20" t="s">
        <v>10</v>
      </c>
      <c r="Q7" s="21"/>
    </row>
    <row r="8" spans="2:17" ht="25.5" x14ac:dyDescent="0.2">
      <c r="B8" s="22"/>
      <c r="C8" s="23"/>
      <c r="D8" s="24"/>
      <c r="E8" s="25"/>
      <c r="F8" s="26" t="s">
        <v>11</v>
      </c>
      <c r="G8" s="25"/>
      <c r="H8" s="27" t="s">
        <v>12</v>
      </c>
      <c r="I8" s="27" t="s">
        <v>13</v>
      </c>
      <c r="J8" s="27" t="s">
        <v>14</v>
      </c>
      <c r="K8" s="27" t="s">
        <v>15</v>
      </c>
      <c r="L8" s="27" t="s">
        <v>16</v>
      </c>
      <c r="M8" s="27" t="s">
        <v>17</v>
      </c>
      <c r="N8" s="27" t="s">
        <v>18</v>
      </c>
      <c r="O8" s="19"/>
      <c r="P8" s="28" t="s">
        <v>19</v>
      </c>
      <c r="Q8" s="28" t="s">
        <v>20</v>
      </c>
    </row>
    <row r="9" spans="2:17" ht="15.75" customHeight="1" x14ac:dyDescent="0.2">
      <c r="B9" s="29"/>
      <c r="C9" s="30"/>
      <c r="D9" s="31"/>
      <c r="E9" s="32"/>
      <c r="F9" s="33"/>
      <c r="G9" s="32"/>
      <c r="H9" s="27">
        <v>1</v>
      </c>
      <c r="I9" s="27">
        <v>2</v>
      </c>
      <c r="J9" s="27" t="s">
        <v>21</v>
      </c>
      <c r="K9" s="27">
        <v>4</v>
      </c>
      <c r="L9" s="27">
        <v>5</v>
      </c>
      <c r="M9" s="27">
        <v>6</v>
      </c>
      <c r="N9" s="27">
        <v>7</v>
      </c>
      <c r="O9" s="27" t="s">
        <v>22</v>
      </c>
      <c r="P9" s="34" t="s">
        <v>23</v>
      </c>
      <c r="Q9" s="34" t="s">
        <v>24</v>
      </c>
    </row>
    <row r="10" spans="2:17" ht="15" customHeight="1" x14ac:dyDescent="0.2">
      <c r="B10" s="35" t="s">
        <v>25</v>
      </c>
      <c r="C10" s="36"/>
      <c r="D10" s="37"/>
      <c r="E10" s="38"/>
      <c r="F10" s="38"/>
      <c r="G10" s="39"/>
      <c r="H10" s="40"/>
      <c r="I10" s="40"/>
      <c r="J10" s="40"/>
      <c r="K10" s="40"/>
      <c r="L10" s="40"/>
      <c r="M10" s="40"/>
      <c r="N10" s="40"/>
      <c r="O10" s="40"/>
      <c r="P10" s="41"/>
      <c r="Q10" s="42"/>
    </row>
    <row r="11" spans="2:17" ht="15" customHeight="1" x14ac:dyDescent="0.2">
      <c r="B11" s="43"/>
      <c r="C11" s="44"/>
      <c r="D11" s="45"/>
      <c r="E11" s="38" t="s">
        <v>26</v>
      </c>
      <c r="F11" s="38" t="s">
        <v>27</v>
      </c>
      <c r="G11" s="39"/>
      <c r="H11" s="40"/>
      <c r="I11" s="40"/>
      <c r="J11" s="40"/>
      <c r="K11" s="40"/>
      <c r="L11" s="40"/>
      <c r="M11" s="40"/>
      <c r="N11" s="40"/>
      <c r="O11" s="40"/>
      <c r="P11" s="41"/>
      <c r="Q11" s="42"/>
    </row>
    <row r="12" spans="2:17" ht="33.75" customHeight="1" x14ac:dyDescent="0.2">
      <c r="B12" s="43"/>
      <c r="C12" s="44"/>
      <c r="D12" s="45"/>
      <c r="E12" s="38" t="s">
        <v>28</v>
      </c>
      <c r="F12" s="38" t="s">
        <v>29</v>
      </c>
      <c r="G12" s="46">
        <v>50000101</v>
      </c>
      <c r="H12" s="40">
        <v>4588868.1399999997</v>
      </c>
      <c r="I12" s="40">
        <v>2748412.28</v>
      </c>
      <c r="J12" s="40">
        <f>H12+I12</f>
        <v>7337280.4199999999</v>
      </c>
      <c r="K12" s="40"/>
      <c r="L12" s="40">
        <v>43059.54</v>
      </c>
      <c r="M12" s="40">
        <v>1278180.82</v>
      </c>
      <c r="N12" s="40">
        <v>1235121.28</v>
      </c>
      <c r="O12" s="40">
        <f>J12-M12</f>
        <v>6059099.5999999996</v>
      </c>
      <c r="P12" s="47">
        <f>L12/H12</f>
        <v>9.3834772946864414E-3</v>
      </c>
      <c r="Q12" s="42">
        <f>L12/J12</f>
        <v>5.8685967463677777E-3</v>
      </c>
    </row>
    <row r="13" spans="2:17" ht="38.25" x14ac:dyDescent="0.2">
      <c r="B13" s="48"/>
      <c r="C13" s="49"/>
      <c r="D13" s="50"/>
      <c r="E13" s="51" t="s">
        <v>30</v>
      </c>
      <c r="F13" s="52" t="s">
        <v>31</v>
      </c>
      <c r="G13" s="46">
        <v>50000101</v>
      </c>
      <c r="H13" s="40">
        <v>323719.12</v>
      </c>
      <c r="I13" s="40">
        <v>342919.12</v>
      </c>
      <c r="J13" s="40">
        <f t="shared" ref="J13:J29" si="0">H13+I13</f>
        <v>666638.24</v>
      </c>
      <c r="K13" s="40">
        <v>0</v>
      </c>
      <c r="L13" s="40">
        <v>0</v>
      </c>
      <c r="M13" s="53">
        <v>205052.98</v>
      </c>
      <c r="N13" s="53">
        <v>205052.98</v>
      </c>
      <c r="O13" s="40">
        <f t="shared" ref="O13:O29" si="1">J13-M13</f>
        <v>461585.26</v>
      </c>
      <c r="P13" s="47">
        <f t="shared" ref="P13:P29" si="2">L13/H13</f>
        <v>0</v>
      </c>
      <c r="Q13" s="42">
        <f t="shared" ref="Q13:Q29" si="3">L13/J13</f>
        <v>0</v>
      </c>
    </row>
    <row r="14" spans="2:17" ht="25.5" x14ac:dyDescent="0.2">
      <c r="B14" s="48"/>
      <c r="C14" s="54"/>
      <c r="D14" s="55"/>
      <c r="E14" s="51" t="s">
        <v>32</v>
      </c>
      <c r="F14" s="52" t="s">
        <v>33</v>
      </c>
      <c r="G14" s="46">
        <v>50000101</v>
      </c>
      <c r="H14" s="40">
        <v>1818607.56</v>
      </c>
      <c r="I14" s="40">
        <f>2030084.58-146931.78</f>
        <v>1883152.8</v>
      </c>
      <c r="J14" s="40">
        <f t="shared" si="0"/>
        <v>3701760.3600000003</v>
      </c>
      <c r="K14" s="40">
        <v>81459.839999999997</v>
      </c>
      <c r="L14" s="40">
        <v>0</v>
      </c>
      <c r="M14" s="53">
        <v>948031.78</v>
      </c>
      <c r="N14" s="40">
        <v>866571.94</v>
      </c>
      <c r="O14" s="40">
        <f t="shared" si="1"/>
        <v>2753728.58</v>
      </c>
      <c r="P14" s="47">
        <f t="shared" si="2"/>
        <v>0</v>
      </c>
      <c r="Q14" s="42">
        <f t="shared" si="3"/>
        <v>0</v>
      </c>
    </row>
    <row r="15" spans="2:17" ht="36" customHeight="1" x14ac:dyDescent="0.2">
      <c r="B15" s="35" t="s">
        <v>34</v>
      </c>
      <c r="C15" s="36"/>
      <c r="D15" s="37"/>
      <c r="E15" s="56" t="s">
        <v>35</v>
      </c>
      <c r="F15" s="57" t="s">
        <v>36</v>
      </c>
      <c r="G15" s="46">
        <v>50000201</v>
      </c>
      <c r="H15" s="58">
        <v>328571.64</v>
      </c>
      <c r="I15" s="59">
        <v>193071.64</v>
      </c>
      <c r="J15" s="40">
        <f t="shared" si="0"/>
        <v>521643.28</v>
      </c>
      <c r="K15" s="59"/>
      <c r="L15" s="59"/>
      <c r="M15" s="60">
        <v>24731.98</v>
      </c>
      <c r="N15" s="59">
        <v>24731.98</v>
      </c>
      <c r="O15" s="40">
        <f t="shared" si="1"/>
        <v>496911.30000000005</v>
      </c>
      <c r="P15" s="47">
        <f t="shared" si="2"/>
        <v>0</v>
      </c>
      <c r="Q15" s="42">
        <f t="shared" si="3"/>
        <v>0</v>
      </c>
    </row>
    <row r="16" spans="2:17" ht="25.5" x14ac:dyDescent="0.2">
      <c r="B16" s="48"/>
      <c r="C16" s="54"/>
      <c r="D16" s="55"/>
      <c r="E16" s="51" t="s">
        <v>37</v>
      </c>
      <c r="F16" s="52" t="s">
        <v>38</v>
      </c>
      <c r="G16" s="46">
        <v>50000201</v>
      </c>
      <c r="H16" s="40">
        <v>10527909.6</v>
      </c>
      <c r="I16" s="40">
        <f>13034590.99-100000</f>
        <v>12934590.99</v>
      </c>
      <c r="J16" s="40">
        <f t="shared" si="0"/>
        <v>23462500.59</v>
      </c>
      <c r="K16" s="40">
        <v>446803.37</v>
      </c>
      <c r="L16" s="40">
        <v>0</v>
      </c>
      <c r="M16" s="53">
        <v>7522673.9699999997</v>
      </c>
      <c r="N16" s="40">
        <v>4634141.6100000003</v>
      </c>
      <c r="O16" s="40">
        <f t="shared" si="1"/>
        <v>15939826.620000001</v>
      </c>
      <c r="P16" s="47">
        <f t="shared" si="2"/>
        <v>0</v>
      </c>
      <c r="Q16" s="42">
        <f t="shared" si="3"/>
        <v>0</v>
      </c>
    </row>
    <row r="17" spans="2:17" ht="25.5" x14ac:dyDescent="0.2">
      <c r="B17" s="48"/>
      <c r="C17" s="54"/>
      <c r="D17" s="55"/>
      <c r="E17" s="51" t="s">
        <v>39</v>
      </c>
      <c r="F17" s="52" t="s">
        <v>40</v>
      </c>
      <c r="G17" s="46">
        <v>50000201</v>
      </c>
      <c r="H17" s="40">
        <v>211826.28</v>
      </c>
      <c r="I17" s="40">
        <v>211826.28</v>
      </c>
      <c r="J17" s="40">
        <f t="shared" si="0"/>
        <v>423652.56</v>
      </c>
      <c r="K17" s="40">
        <v>0</v>
      </c>
      <c r="L17" s="40">
        <v>0</v>
      </c>
      <c r="M17" s="53">
        <v>133436.95000000001</v>
      </c>
      <c r="N17" s="40">
        <v>133436.95000000001</v>
      </c>
      <c r="O17" s="40">
        <f t="shared" si="1"/>
        <v>290215.61</v>
      </c>
      <c r="P17" s="47">
        <f t="shared" si="2"/>
        <v>0</v>
      </c>
      <c r="Q17" s="42">
        <f t="shared" si="3"/>
        <v>0</v>
      </c>
    </row>
    <row r="18" spans="2:17" ht="51" x14ac:dyDescent="0.2">
      <c r="B18" s="48"/>
      <c r="C18" s="54"/>
      <c r="D18" s="55"/>
      <c r="E18" s="51" t="s">
        <v>41</v>
      </c>
      <c r="F18" s="52" t="s">
        <v>42</v>
      </c>
      <c r="G18" s="46">
        <v>50000201</v>
      </c>
      <c r="H18" s="40">
        <v>224071.64</v>
      </c>
      <c r="I18" s="40">
        <v>128071.64</v>
      </c>
      <c r="J18" s="40">
        <f t="shared" si="0"/>
        <v>352143.28</v>
      </c>
      <c r="K18" s="40">
        <v>0</v>
      </c>
      <c r="L18" s="40"/>
      <c r="M18" s="53">
        <v>12773.96</v>
      </c>
      <c r="N18" s="53">
        <v>12773.96</v>
      </c>
      <c r="O18" s="40">
        <f t="shared" si="1"/>
        <v>339369.32</v>
      </c>
      <c r="P18" s="47">
        <f t="shared" si="2"/>
        <v>0</v>
      </c>
      <c r="Q18" s="42">
        <f t="shared" si="3"/>
        <v>0</v>
      </c>
    </row>
    <row r="19" spans="2:17" ht="25.5" x14ac:dyDescent="0.2">
      <c r="B19" s="48"/>
      <c r="C19" s="54"/>
      <c r="D19" s="55"/>
      <c r="E19" s="51" t="s">
        <v>43</v>
      </c>
      <c r="F19" s="52" t="s">
        <v>44</v>
      </c>
      <c r="G19" s="46">
        <v>50000201</v>
      </c>
      <c r="H19" s="40">
        <v>225647.48</v>
      </c>
      <c r="I19" s="40">
        <v>341647.48</v>
      </c>
      <c r="J19" s="40">
        <f t="shared" si="0"/>
        <v>567294.96</v>
      </c>
      <c r="K19" s="40"/>
      <c r="L19" s="40">
        <v>0</v>
      </c>
      <c r="M19" s="53">
        <v>145921.46</v>
      </c>
      <c r="N19" s="53">
        <v>145921.46</v>
      </c>
      <c r="O19" s="40">
        <f t="shared" si="1"/>
        <v>421373.5</v>
      </c>
      <c r="P19" s="47">
        <f t="shared" si="2"/>
        <v>0</v>
      </c>
      <c r="Q19" s="42">
        <f t="shared" si="3"/>
        <v>0</v>
      </c>
    </row>
    <row r="20" spans="2:17" ht="25.5" x14ac:dyDescent="0.2">
      <c r="B20" s="48"/>
      <c r="C20" s="54"/>
      <c r="D20" s="55"/>
      <c r="E20" s="51" t="s">
        <v>45</v>
      </c>
      <c r="F20" s="52" t="s">
        <v>46</v>
      </c>
      <c r="G20" s="46">
        <v>50000201</v>
      </c>
      <c r="H20" s="40">
        <v>413326.28</v>
      </c>
      <c r="I20" s="40">
        <v>229676.28</v>
      </c>
      <c r="J20" s="40">
        <f t="shared" si="0"/>
        <v>643002.56000000006</v>
      </c>
      <c r="K20" s="40">
        <v>0</v>
      </c>
      <c r="L20" s="40"/>
      <c r="M20" s="53">
        <v>180702.05</v>
      </c>
      <c r="N20" s="53">
        <v>180702.05</v>
      </c>
      <c r="O20" s="40">
        <f t="shared" si="1"/>
        <v>462300.51000000007</v>
      </c>
      <c r="P20" s="47">
        <f t="shared" si="2"/>
        <v>0</v>
      </c>
      <c r="Q20" s="42">
        <f t="shared" si="3"/>
        <v>0</v>
      </c>
    </row>
    <row r="21" spans="2:17" ht="25.5" x14ac:dyDescent="0.2">
      <c r="B21" s="48"/>
      <c r="C21" s="54"/>
      <c r="D21" s="55"/>
      <c r="E21" s="51" t="s">
        <v>47</v>
      </c>
      <c r="F21" s="52" t="s">
        <v>48</v>
      </c>
      <c r="G21" s="46">
        <v>50000201</v>
      </c>
      <c r="H21" s="40">
        <v>316513.78000000003</v>
      </c>
      <c r="I21" s="40">
        <v>316513.78000000003</v>
      </c>
      <c r="J21" s="40">
        <f t="shared" si="0"/>
        <v>633027.56000000006</v>
      </c>
      <c r="K21" s="40">
        <v>0</v>
      </c>
      <c r="L21" s="40">
        <v>0</v>
      </c>
      <c r="M21" s="53">
        <v>205458.94</v>
      </c>
      <c r="N21" s="53">
        <v>205458.94</v>
      </c>
      <c r="O21" s="40">
        <f t="shared" si="1"/>
        <v>427568.62000000005</v>
      </c>
      <c r="P21" s="47">
        <f t="shared" si="2"/>
        <v>0</v>
      </c>
      <c r="Q21" s="42">
        <f t="shared" si="3"/>
        <v>0</v>
      </c>
    </row>
    <row r="22" spans="2:17" ht="25.5" x14ac:dyDescent="0.2">
      <c r="B22" s="48"/>
      <c r="C22" s="61"/>
      <c r="D22" s="62"/>
      <c r="E22" s="51" t="s">
        <v>49</v>
      </c>
      <c r="F22" s="52" t="s">
        <v>50</v>
      </c>
      <c r="G22" s="46">
        <v>50000201</v>
      </c>
      <c r="H22" s="40">
        <v>685223.42</v>
      </c>
      <c r="I22" s="40">
        <v>225623.42</v>
      </c>
      <c r="J22" s="40">
        <f t="shared" si="0"/>
        <v>910846.84000000008</v>
      </c>
      <c r="K22" s="40"/>
      <c r="L22" s="40"/>
      <c r="M22" s="53">
        <v>122715.31</v>
      </c>
      <c r="N22" s="53">
        <v>122715.31</v>
      </c>
      <c r="O22" s="40">
        <f t="shared" si="1"/>
        <v>788131.53</v>
      </c>
      <c r="P22" s="47">
        <f t="shared" si="2"/>
        <v>0</v>
      </c>
      <c r="Q22" s="42">
        <f t="shared" si="3"/>
        <v>0</v>
      </c>
    </row>
    <row r="23" spans="2:17" ht="12.75" customHeight="1" x14ac:dyDescent="0.2">
      <c r="B23" s="35" t="s">
        <v>51</v>
      </c>
      <c r="C23" s="36"/>
      <c r="D23" s="37"/>
      <c r="E23" s="38" t="s">
        <v>52</v>
      </c>
      <c r="F23" s="63" t="s">
        <v>53</v>
      </c>
      <c r="G23" s="51">
        <v>50000301</v>
      </c>
      <c r="H23" s="40">
        <v>1244920</v>
      </c>
      <c r="I23" s="40">
        <v>822875.32</v>
      </c>
      <c r="J23" s="40">
        <f t="shared" si="0"/>
        <v>2067795.3199999998</v>
      </c>
      <c r="K23" s="40">
        <v>59076.480000000003</v>
      </c>
      <c r="L23" s="40"/>
      <c r="M23" s="53">
        <v>443110.57</v>
      </c>
      <c r="N23" s="40">
        <v>306034.09000000003</v>
      </c>
      <c r="O23" s="40">
        <f t="shared" si="1"/>
        <v>1624684.7499999998</v>
      </c>
      <c r="P23" s="47">
        <f t="shared" si="2"/>
        <v>0</v>
      </c>
      <c r="Q23" s="42">
        <f t="shared" si="3"/>
        <v>0</v>
      </c>
    </row>
    <row r="24" spans="2:17" ht="38.25" x14ac:dyDescent="0.2">
      <c r="B24" s="48"/>
      <c r="C24" s="54"/>
      <c r="D24" s="55"/>
      <c r="E24" s="51" t="s">
        <v>54</v>
      </c>
      <c r="F24" s="52" t="s">
        <v>55</v>
      </c>
      <c r="G24" s="51">
        <v>50000301</v>
      </c>
      <c r="H24" s="40">
        <v>96071.64</v>
      </c>
      <c r="I24" s="64">
        <v>96071.64</v>
      </c>
      <c r="J24" s="40">
        <f t="shared" si="0"/>
        <v>192143.28</v>
      </c>
      <c r="K24" s="64">
        <v>0</v>
      </c>
      <c r="L24" s="64">
        <f t="shared" ref="L24" si="4">SUM(L25:L27)</f>
        <v>0</v>
      </c>
      <c r="M24" s="65">
        <v>61869.38</v>
      </c>
      <c r="N24" s="65">
        <v>61869.38</v>
      </c>
      <c r="O24" s="40">
        <f t="shared" si="1"/>
        <v>130273.9</v>
      </c>
      <c r="P24" s="47">
        <f t="shared" si="2"/>
        <v>0</v>
      </c>
      <c r="Q24" s="42">
        <f t="shared" si="3"/>
        <v>0</v>
      </c>
    </row>
    <row r="25" spans="2:17" ht="25.5" x14ac:dyDescent="0.2">
      <c r="B25" s="48"/>
      <c r="C25" s="54"/>
      <c r="D25" s="55"/>
      <c r="E25" s="51" t="s">
        <v>56</v>
      </c>
      <c r="F25" s="52" t="s">
        <v>57</v>
      </c>
      <c r="G25" s="51">
        <v>50000301</v>
      </c>
      <c r="H25" s="40">
        <v>865048.02</v>
      </c>
      <c r="I25" s="40">
        <v>505848.02</v>
      </c>
      <c r="J25" s="40">
        <f t="shared" si="0"/>
        <v>1370896.04</v>
      </c>
      <c r="K25" s="40">
        <v>0</v>
      </c>
      <c r="L25" s="64">
        <v>0</v>
      </c>
      <c r="M25" s="53">
        <v>315628.09999999998</v>
      </c>
      <c r="N25" s="53">
        <v>315628.09999999998</v>
      </c>
      <c r="O25" s="40">
        <f t="shared" si="1"/>
        <v>1055267.94</v>
      </c>
      <c r="P25" s="47">
        <f t="shared" si="2"/>
        <v>0</v>
      </c>
      <c r="Q25" s="42">
        <f t="shared" si="3"/>
        <v>0</v>
      </c>
    </row>
    <row r="26" spans="2:17" ht="25.5" x14ac:dyDescent="0.2">
      <c r="B26" s="48"/>
      <c r="C26" s="54"/>
      <c r="D26" s="55"/>
      <c r="E26" s="51" t="s">
        <v>58</v>
      </c>
      <c r="F26" s="52" t="s">
        <v>59</v>
      </c>
      <c r="G26" s="51">
        <v>50000301</v>
      </c>
      <c r="H26" s="40">
        <v>64586.6</v>
      </c>
      <c r="I26" s="40">
        <v>64586.6</v>
      </c>
      <c r="J26" s="40">
        <f t="shared" si="0"/>
        <v>129173.2</v>
      </c>
      <c r="K26" s="40">
        <v>0</v>
      </c>
      <c r="L26" s="40">
        <v>0</v>
      </c>
      <c r="M26" s="53">
        <v>39729.199999999997</v>
      </c>
      <c r="N26" s="53">
        <v>39729.199999999997</v>
      </c>
      <c r="O26" s="40">
        <f t="shared" si="1"/>
        <v>89444</v>
      </c>
      <c r="P26" s="47">
        <f t="shared" si="2"/>
        <v>0</v>
      </c>
      <c r="Q26" s="42">
        <f t="shared" si="3"/>
        <v>0</v>
      </c>
    </row>
    <row r="27" spans="2:17" ht="51" x14ac:dyDescent="0.2">
      <c r="B27" s="48"/>
      <c r="C27" s="54"/>
      <c r="D27" s="55"/>
      <c r="E27" s="51" t="s">
        <v>60</v>
      </c>
      <c r="F27" s="52" t="s">
        <v>42</v>
      </c>
      <c r="G27" s="51">
        <v>50000301</v>
      </c>
      <c r="H27" s="40">
        <v>421412.76</v>
      </c>
      <c r="I27" s="40">
        <v>301412.76</v>
      </c>
      <c r="J27" s="40">
        <f t="shared" si="0"/>
        <v>722825.52</v>
      </c>
      <c r="K27" s="40">
        <v>0</v>
      </c>
      <c r="L27" s="40"/>
      <c r="M27" s="53">
        <v>174305.45</v>
      </c>
      <c r="N27" s="53">
        <v>174305.45</v>
      </c>
      <c r="O27" s="40">
        <f t="shared" si="1"/>
        <v>548520.07000000007</v>
      </c>
      <c r="P27" s="47">
        <f t="shared" si="2"/>
        <v>0</v>
      </c>
      <c r="Q27" s="42">
        <f t="shared" si="3"/>
        <v>0</v>
      </c>
    </row>
    <row r="28" spans="2:17" ht="12.75" customHeight="1" x14ac:dyDescent="0.2">
      <c r="B28" s="35" t="s">
        <v>61</v>
      </c>
      <c r="C28" s="36"/>
      <c r="D28" s="37"/>
      <c r="E28" s="38"/>
      <c r="F28" s="63"/>
      <c r="G28" s="39"/>
      <c r="H28" s="58"/>
      <c r="I28" s="59"/>
      <c r="J28" s="40">
        <f t="shared" si="0"/>
        <v>0</v>
      </c>
      <c r="K28" s="59"/>
      <c r="L28" s="59"/>
      <c r="M28" s="60"/>
      <c r="N28" s="59"/>
      <c r="O28" s="40">
        <f t="shared" si="1"/>
        <v>0</v>
      </c>
      <c r="P28" s="47"/>
      <c r="Q28" s="42"/>
    </row>
    <row r="29" spans="2:17" ht="25.5" x14ac:dyDescent="0.2">
      <c r="B29" s="48"/>
      <c r="C29" s="49"/>
      <c r="D29" s="50"/>
      <c r="E29" s="51" t="s">
        <v>62</v>
      </c>
      <c r="F29" s="52" t="s">
        <v>63</v>
      </c>
      <c r="G29" s="46"/>
      <c r="H29" s="40"/>
      <c r="I29" s="40">
        <v>2200000</v>
      </c>
      <c r="J29" s="40">
        <f t="shared" si="0"/>
        <v>2200000</v>
      </c>
      <c r="K29" s="40"/>
      <c r="L29" s="40"/>
      <c r="M29" s="53"/>
      <c r="N29" s="40"/>
      <c r="O29" s="40">
        <f t="shared" si="1"/>
        <v>2200000</v>
      </c>
      <c r="P29" s="47"/>
      <c r="Q29" s="42">
        <f t="shared" si="3"/>
        <v>0</v>
      </c>
    </row>
    <row r="30" spans="2:17" x14ac:dyDescent="0.2">
      <c r="B30" s="66"/>
      <c r="C30" s="67"/>
      <c r="D30" s="68"/>
      <c r="E30" s="69"/>
      <c r="F30" s="69"/>
      <c r="G30" s="70"/>
      <c r="H30" s="40"/>
      <c r="I30" s="40"/>
      <c r="J30" s="40"/>
      <c r="K30" s="40"/>
      <c r="L30" s="40"/>
      <c r="M30" s="53"/>
      <c r="N30" s="40"/>
      <c r="O30" s="40"/>
      <c r="P30" s="41"/>
      <c r="Q30" s="42"/>
    </row>
    <row r="31" spans="2:17" ht="12.75" customHeight="1" x14ac:dyDescent="0.2">
      <c r="B31" s="71"/>
      <c r="C31" s="72" t="s">
        <v>64</v>
      </c>
      <c r="D31" s="73"/>
      <c r="E31" s="74">
        <v>0</v>
      </c>
      <c r="F31" s="74">
        <v>0</v>
      </c>
      <c r="G31" s="74">
        <v>0</v>
      </c>
      <c r="H31" s="75">
        <f>SUM(H10:H30)</f>
        <v>22356323.960000008</v>
      </c>
      <c r="I31" s="75">
        <f>SUM(I10:I30)</f>
        <v>23546300.050000008</v>
      </c>
      <c r="J31" s="75">
        <f>H31+I31</f>
        <v>45902624.01000002</v>
      </c>
      <c r="K31" s="75">
        <f>SUM(K10:K30)</f>
        <v>587339.68999999994</v>
      </c>
      <c r="L31" s="75">
        <f>SUM(L10:L30)</f>
        <v>43059.54</v>
      </c>
      <c r="M31" s="75">
        <f>SUM(M10:M30)</f>
        <v>11814322.9</v>
      </c>
      <c r="N31" s="75">
        <f>SUM(N10:N30)</f>
        <v>8664194.6799999997</v>
      </c>
      <c r="O31" s="75">
        <f>SUM(O10:O30)</f>
        <v>34088301.109999999</v>
      </c>
      <c r="P31" s="75">
        <f t="shared" ref="P31:Q31" si="5">SUM(P10:P30)</f>
        <v>9.3834772946864414E-3</v>
      </c>
      <c r="Q31" s="75">
        <f t="shared" si="5"/>
        <v>5.8685967463677777E-3</v>
      </c>
    </row>
    <row r="32" spans="2:17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x14ac:dyDescent="0.2">
      <c r="B33" s="76" t="s">
        <v>65</v>
      </c>
      <c r="G33" s="1"/>
      <c r="H33" s="1"/>
      <c r="I33" s="1"/>
      <c r="J33" s="1"/>
      <c r="K33" s="1"/>
      <c r="L33" s="1"/>
      <c r="M33" s="1"/>
      <c r="N33" s="1"/>
      <c r="O33" s="1"/>
    </row>
    <row r="35" spans="2:15" x14ac:dyDescent="0.2">
      <c r="J35" s="77"/>
      <c r="K35" s="77"/>
      <c r="L35" s="77"/>
      <c r="M35" s="77"/>
    </row>
    <row r="36" spans="2:15" x14ac:dyDescent="0.2">
      <c r="D36" s="78"/>
      <c r="J36" s="78"/>
      <c r="K36" s="78"/>
      <c r="L36" s="78"/>
      <c r="M36" s="78"/>
    </row>
    <row r="37" spans="2:15" x14ac:dyDescent="0.2">
      <c r="D37" s="79" t="s">
        <v>66</v>
      </c>
      <c r="H37" s="80" t="s">
        <v>67</v>
      </c>
      <c r="I37" s="80"/>
      <c r="J37" s="80"/>
      <c r="K37" s="80"/>
      <c r="L37" s="80"/>
      <c r="M37" s="80"/>
      <c r="N37" s="80"/>
      <c r="O37" s="80"/>
    </row>
    <row r="38" spans="2:15" x14ac:dyDescent="0.2">
      <c r="D38" s="79" t="s">
        <v>68</v>
      </c>
      <c r="H38" s="81" t="s">
        <v>69</v>
      </c>
      <c r="I38" s="81"/>
      <c r="J38" s="81"/>
      <c r="K38" s="81"/>
      <c r="L38" s="81"/>
      <c r="M38" s="81"/>
      <c r="N38" s="81"/>
      <c r="O38" s="81"/>
    </row>
  </sheetData>
  <mergeCells count="30">
    <mergeCell ref="C31:D31"/>
    <mergeCell ref="H37:O37"/>
    <mergeCell ref="H38:O38"/>
    <mergeCell ref="C24:D24"/>
    <mergeCell ref="C25:D25"/>
    <mergeCell ref="C26:D26"/>
    <mergeCell ref="C27:D27"/>
    <mergeCell ref="B28:D28"/>
    <mergeCell ref="C29:D29"/>
    <mergeCell ref="C17:D17"/>
    <mergeCell ref="C18:D18"/>
    <mergeCell ref="C19:D19"/>
    <mergeCell ref="C20:D20"/>
    <mergeCell ref="C21:D21"/>
    <mergeCell ref="B23:D23"/>
    <mergeCell ref="P7:Q7"/>
    <mergeCell ref="B10:D10"/>
    <mergeCell ref="C13:D13"/>
    <mergeCell ref="C14:D14"/>
    <mergeCell ref="B15:D15"/>
    <mergeCell ref="C16:D16"/>
    <mergeCell ref="B1:O1"/>
    <mergeCell ref="B2:O2"/>
    <mergeCell ref="B3:O3"/>
    <mergeCell ref="E5:F5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7" right="0.7" top="0.75" bottom="0.75" header="0.3" footer="0.3"/>
  <pageSetup scale="4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2018-03-06T23:05:25Z</dcterms:created>
  <dcterms:modified xsi:type="dcterms:W3CDTF">2018-03-06T23:06:06Z</dcterms:modified>
</cp:coreProperties>
</file>