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Hoja1!$A$1:$H$463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4" i="1" l="1"/>
  <c r="D444" i="1"/>
  <c r="C444" i="1"/>
  <c r="E431" i="1"/>
  <c r="E422" i="1"/>
  <c r="E395" i="1"/>
  <c r="C368" i="1"/>
  <c r="E356" i="1"/>
  <c r="D356" i="1"/>
  <c r="C356" i="1"/>
  <c r="E324" i="1"/>
  <c r="D324" i="1"/>
  <c r="C324" i="1"/>
  <c r="E307" i="1"/>
  <c r="D307" i="1"/>
  <c r="C307" i="1"/>
  <c r="C297" i="1"/>
  <c r="D296" i="1" s="1"/>
  <c r="D297" i="1" s="1"/>
  <c r="C261" i="1"/>
  <c r="C253" i="1"/>
  <c r="C228" i="1"/>
  <c r="C221" i="1"/>
  <c r="C214" i="1"/>
  <c r="C207" i="1"/>
  <c r="F199" i="1"/>
  <c r="E199" i="1"/>
  <c r="D199" i="1"/>
  <c r="D171" i="1" s="1"/>
  <c r="C199" i="1"/>
  <c r="C171" i="1" s="1"/>
  <c r="C164" i="1"/>
  <c r="C155" i="1"/>
  <c r="D146" i="1"/>
  <c r="C146" i="1"/>
  <c r="E117" i="1"/>
  <c r="D117" i="1"/>
  <c r="C117" i="1"/>
  <c r="C138" i="1" s="1"/>
  <c r="E97" i="1"/>
  <c r="D97" i="1"/>
  <c r="C97" i="1"/>
  <c r="E94" i="1"/>
  <c r="E138" i="1" s="1"/>
  <c r="D94" i="1"/>
  <c r="C94" i="1"/>
  <c r="C84" i="1"/>
  <c r="C77" i="1"/>
  <c r="C66" i="1"/>
  <c r="F55" i="1"/>
  <c r="E55" i="1"/>
  <c r="D55" i="1"/>
  <c r="C55" i="1"/>
  <c r="E47" i="1"/>
  <c r="D47" i="1"/>
  <c r="C47" i="1"/>
  <c r="E34" i="1"/>
  <c r="C34" i="1"/>
  <c r="D138" i="1" l="1"/>
</calcChain>
</file>

<file path=xl/sharedStrings.xml><?xml version="1.0" encoding="utf-8"?>
<sst xmlns="http://schemas.openxmlformats.org/spreadsheetml/2006/main" count="388" uniqueCount="300">
  <si>
    <t xml:space="preserve">NOTAS A LOS ESTADOS FINANCIEROS </t>
  </si>
  <si>
    <t>Al 31 de Marzo del 2017</t>
  </si>
  <si>
    <t>Universidad Tecnológica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</si>
  <si>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</si>
  <si>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</si>
  <si>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</si>
  <si>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</si>
  <si>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</si>
  <si>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</si>
  <si>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</si>
  <si>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</si>
  <si>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</si>
  <si>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</si>
  <si>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</si>
  <si>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</si>
  <si>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</si>
  <si>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</si>
  <si>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</si>
  <si>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</si>
  <si>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</si>
  <si>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</si>
  <si>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</si>
  <si>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</si>
  <si>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1121103021  INV BANORTE 04117489</t>
  </si>
  <si>
    <t>1211 INVERSIONES A LP</t>
  </si>
  <si>
    <t>* DERECHOSA RECIBIR EFECTIVO Y EQUIVALENTES Y BIENES O SERVICIOS A RECIBIR</t>
  </si>
  <si>
    <t>ESF-02 INGRESOS P/RECUPERAR</t>
  </si>
  <si>
    <t>2016</t>
  </si>
  <si>
    <t>2015</t>
  </si>
  <si>
    <t>1122 CUENTAS POR COBRAR CP</t>
  </si>
  <si>
    <t>1122102001  CUENTAS POR COBRAR 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</si>
  <si>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</si>
  <si>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</si>
  <si>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</si>
  <si>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</si>
  <si>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</si>
  <si>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</si>
  <si>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</si>
  <si>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</si>
  <si>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</si>
  <si>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</si>
  <si>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</si>
  <si>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</si>
  <si>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</si>
  <si>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</si>
  <si>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</si>
  <si>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</si>
  <si>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</si>
  <si>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</si>
  <si>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</si>
  <si>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</si>
  <si>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</si>
  <si>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</si>
  <si>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</si>
  <si>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</si>
  <si>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</si>
  <si>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</si>
  <si>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</si>
  <si>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</si>
  <si>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EDIFICACIÓN NO HABITACIONAL</t>
  </si>
  <si>
    <t>1240 BIENES MUEBLES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</si>
  <si>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</si>
  <si>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</si>
  <si>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</si>
  <si>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</si>
  <si>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</si>
  <si>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1242352300  CÁMARAS FOTOGRÁFICAS</t>
  </si>
  <si>
    <t>1242952900  OTRO MOB. Y EQUIPO E</t>
  </si>
  <si>
    <t>1243153100  EQUIPO MÉDICO Y DE L</t>
  </si>
  <si>
    <t>1243253200  INSTRUMENTAL MÉDICO</t>
  </si>
  <si>
    <t>1244154100  AUTOMÓVILES Y CAMIONES 2011</t>
  </si>
  <si>
    <t>1244254200  CARROCERÍAS Y REMOLQUES 2011</t>
  </si>
  <si>
    <t>1245055100  EQUIPO DE DEFENSA Y</t>
  </si>
  <si>
    <t>1246156100  MAQUINARIA Y EQUIPO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</si>
  <si>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</si>
  <si>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</si>
  <si>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</si>
  <si>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</si>
  <si>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</si>
  <si>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1260 DEPRECIACIÓN, DETERIORO Y AMORTIZACIÓN ACUMULADA DE BIENES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</si>
  <si>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</si>
  <si>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</si>
  <si>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</si>
  <si>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</si>
  <si>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</si>
  <si>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</si>
  <si>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</si>
  <si>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</si>
  <si>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</si>
  <si>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</si>
  <si>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</si>
  <si>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</si>
  <si>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</si>
  <si>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</si>
  <si>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</si>
  <si>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</si>
  <si>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</si>
  <si>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</si>
  <si>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</si>
  <si>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</si>
  <si>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</si>
  <si>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</si>
  <si>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0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</si>
  <si>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</si>
  <si>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</si>
  <si>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</si>
  <si>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</si>
  <si>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</si>
  <si>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</si>
  <si>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</si>
  <si>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</si>
  <si>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</si>
  <si>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2111102001  SUELDOS DEVENGADOS E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</si>
  <si>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</si>
  <si>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</si>
  <si>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</si>
  <si>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</si>
  <si>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</si>
  <si>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</si>
  <si>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</si>
  <si>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</si>
  <si>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</si>
  <si>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</si>
  <si>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</si>
  <si>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</si>
  <si>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</si>
  <si>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</si>
  <si>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</si>
  <si>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</si>
  <si>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</si>
  <si>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</si>
  <si>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2119904008  CXP REMANENTE EN SOL</t>
  </si>
  <si>
    <t>2119905001  ACREEDORES DIVERSOS</t>
  </si>
  <si>
    <t>2119905004 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</si>
  <si>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</si>
  <si>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</si>
  <si>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</si>
  <si>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</si>
  <si>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</si>
  <si>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</si>
  <si>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</si>
  <si>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</si>
  <si>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</si>
  <si>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</si>
  <si>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</si>
  <si>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</si>
  <si>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</si>
  <si>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</si>
  <si>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</si>
  <si>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</si>
  <si>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</si>
  <si>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</si>
  <si>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4159510906 EXAMEN CENEVAL</t>
  </si>
  <si>
    <t>4159511106 EXPOSICIONES</t>
  </si>
  <si>
    <t>4159511104 OTROS PRODUCTOS</t>
  </si>
  <si>
    <t>4169610000 OTROS APROVECHAMIENTOS</t>
  </si>
  <si>
    <t>4173711005 INGRESOS POR LA VENTA DE BIENES Y SERVICIOS ODES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</si>
  <si>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</si>
  <si>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</si>
  <si>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</si>
  <si>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</si>
  <si>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</si>
  <si>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4221915000 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</si>
  <si>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</si>
  <si>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</si>
  <si>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</si>
  <si>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</si>
  <si>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</si>
  <si>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</si>
  <si>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</si>
  <si>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</si>
  <si>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</si>
  <si>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</si>
  <si>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</si>
  <si>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5121211000 MATERIALES Y ÚTILES DE OFICINA</t>
  </si>
  <si>
    <t>5121216000 MATERIAL DE LIMPIEZA</t>
  </si>
  <si>
    <t>5122221000 ALIMENTACIÓN DE PERSONAS</t>
  </si>
  <si>
    <t>5124247000 ARTICULOS METALICOS PARA LA CONSTRUCCION</t>
  </si>
  <si>
    <t>5124248000 MATERIALES COMPLEMENTARIOS</t>
  </si>
  <si>
    <t>5125256000 FIBRAS SINTÉTICAS, HULES, PLÁSTICOS Y DERIVS.</t>
  </si>
  <si>
    <t>5129292000 REFACCIONES, ACCESORIOS Y HERRAM. MENORES</t>
  </si>
  <si>
    <t>5129299000 REF. Y ACCESORIOS ME. OTROS BIENES MUEBLES</t>
  </si>
  <si>
    <t>5131313000 SERVICIO DE AGUA POTABLE</t>
  </si>
  <si>
    <t>5131314000 TELEFONÍA TRADICIONAL</t>
  </si>
  <si>
    <t>5131315000 TELEFONÍA CELULAR</t>
  </si>
  <si>
    <t>5133336000 SERVS. CONSULT. ADM., PROCS., TEC. Y TECNO.</t>
  </si>
  <si>
    <t>5134341000 SERVICIOS FINANCIEROS Y BANCARIOS</t>
  </si>
  <si>
    <t>5135355000 REPAR. Y MTTO. DE EQUIPO DE TRANSPORTE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</si>
  <si>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</si>
  <si>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</si>
  <si>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</si>
  <si>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</si>
  <si>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5139392000 OTROS IMPUESTOS Y DERECHOS</t>
  </si>
  <si>
    <t>5139398000 IMPUESTO DE NOMINA</t>
  </si>
  <si>
    <t>5139399000 OTROS SERVICIOS GENERALES</t>
  </si>
  <si>
    <t>5241441000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</si>
  <si>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</si>
  <si>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</si>
  <si>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</si>
  <si>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</si>
  <si>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3100   HACIENDA PÚBLICA/PATRIMONIO CONT.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</si>
  <si>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</si>
  <si>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</si>
  <si>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</si>
  <si>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</si>
  <si>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</si>
  <si>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</si>
  <si>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</si>
  <si>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</si>
  <si>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</si>
  <si>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3220690201 APLICACIÓN DE REMANENTE PROPIO</t>
  </si>
  <si>
    <t>3220690202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</si>
  <si>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</si>
  <si>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</si>
  <si>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</si>
  <si>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</si>
  <si>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</si>
  <si>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1112103001 BANORTE 0067831943 ESTATAL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</si>
  <si>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</si>
  <si>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</si>
  <si>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</si>
  <si>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</si>
  <si>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</si>
  <si>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</si>
  <si>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</si>
  <si>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</si>
  <si>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</si>
  <si>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>1112103011 BANORTE 00251980131 UT-BIS ESTATAL</t>
  </si>
  <si>
    <t>1112103012 BANORTE 00251976684 UT-BIS FEDERAL</t>
  </si>
  <si>
    <t>1112103013 BANORTE 00251318547 UT-BIS PROPIOS</t>
  </si>
  <si>
    <t>1112103014 BANORTE 002706336525  UT-BIS FEDERAL LAJA BAJIO</t>
  </si>
  <si>
    <t>1112103016 BANORTE 002681585633 CHEF, S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</si>
  <si>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</si>
  <si>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</si>
  <si>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</si>
  <si>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</si>
  <si>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</si>
  <si>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</si>
  <si>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1112103024 BANORTE 491359252 GASTO DE OPERACIÓN 2017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</si>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</sst>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_-* #,##0.0_-;\-* #,##0.0_-;_-* &quot;-&quot;??_-;_-@_-"/>
    <numFmt numFmtId="166" formatCode="#,##0.000000000"/>
    <numFmt numFmtId="167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43" fontId="5" fillId="3" borderId="4" xfId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4" fontId="2" fillId="3" borderId="7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3" fontId="10" fillId="3" borderId="3" xfId="1" applyFont="1" applyFill="1" applyBorder="1"/>
    <xf numFmtId="164" fontId="2" fillId="3" borderId="3" xfId="0" applyNumberFormat="1" applyFont="1" applyFill="1" applyBorder="1"/>
    <xf numFmtId="43" fontId="2" fillId="3" borderId="4" xfId="1" applyFont="1" applyFill="1" applyBorder="1"/>
    <xf numFmtId="0" fontId="0" fillId="0" borderId="4" xfId="0" applyBorder="1"/>
    <xf numFmtId="43" fontId="10" fillId="3" borderId="4" xfId="1" applyFont="1" applyFill="1" applyBorder="1"/>
    <xf numFmtId="4" fontId="2" fillId="0" borderId="0" xfId="0" applyNumberFormat="1" applyFont="1"/>
    <xf numFmtId="0" fontId="0" fillId="0" borderId="7" xfId="0" applyBorder="1"/>
    <xf numFmtId="0" fontId="2" fillId="2" borderId="2" xfId="0" applyFont="1" applyFill="1" applyBorder="1"/>
    <xf numFmtId="164" fontId="13" fillId="3" borderId="4" xfId="0" applyNumberFormat="1" applyFont="1" applyFill="1" applyBorder="1"/>
    <xf numFmtId="49" fontId="6" fillId="3" borderId="7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/>
    <xf numFmtId="43" fontId="2" fillId="3" borderId="7" xfId="1" applyFont="1" applyFill="1" applyBorder="1"/>
    <xf numFmtId="49" fontId="3" fillId="3" borderId="3" xfId="0" applyNumberFormat="1" applyFont="1" applyFill="1" applyBorder="1" applyAlignment="1">
      <alignment horizontal="left" wrapText="1"/>
    </xf>
    <xf numFmtId="43" fontId="3" fillId="2" borderId="7" xfId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3" fillId="2" borderId="2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164" fontId="5" fillId="3" borderId="14" xfId="0" applyNumberFormat="1" applyFont="1" applyFill="1" applyBorder="1"/>
    <xf numFmtId="43" fontId="5" fillId="3" borderId="5" xfId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0" fontId="2" fillId="3" borderId="0" xfId="0" applyFont="1" applyFill="1" applyBorder="1"/>
    <xf numFmtId="0" fontId="15" fillId="0" borderId="2" xfId="0" applyFont="1" applyBorder="1" applyAlignment="1">
      <alignment vertical="center" wrapText="1"/>
    </xf>
    <xf numFmtId="0" fontId="2" fillId="0" borderId="2" xfId="0" applyFont="1" applyBorder="1"/>
    <xf numFmtId="43" fontId="16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5" fillId="3" borderId="16" xfId="0" applyNumberFormat="1" applyFont="1" applyFill="1" applyBorder="1"/>
    <xf numFmtId="167" fontId="5" fillId="3" borderId="5" xfId="0" applyNumberFormat="1" applyFont="1" applyFill="1" applyBorder="1"/>
    <xf numFmtId="167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4336676</xdr:colOff>
      <xdr:row>50</xdr:row>
      <xdr:rowOff>11205</xdr:rowOff>
    </xdr:from>
    <xdr:ext cx="3866029" cy="302559"/>
    <xdr:sp macro="" textlink="">
      <xdr:nvSpPr>
        <xdr:cNvPr id="2" name="Rectángulo 1"/>
        <xdr:cNvSpPr/>
      </xdr:nvSpPr>
      <xdr:spPr>
        <a:xfrm>
          <a:off x="5098676" y="862180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4347883</xdr:colOff>
      <xdr:row>60</xdr:row>
      <xdr:rowOff>291353</xdr:rowOff>
    </xdr:from>
    <xdr:ext cx="3866029" cy="302559"/>
    <xdr:sp macro="" textlink="">
      <xdr:nvSpPr>
        <xdr:cNvPr id="3" name="Rectángulo 2"/>
        <xdr:cNvSpPr/>
      </xdr:nvSpPr>
      <xdr:spPr>
        <a:xfrm>
          <a:off x="5109883" y="1071170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4381500</xdr:colOff>
      <xdr:row>72</xdr:row>
      <xdr:rowOff>56029</xdr:rowOff>
    </xdr:from>
    <xdr:ext cx="3866029" cy="302559"/>
    <xdr:sp macro="" textlink="">
      <xdr:nvSpPr>
        <xdr:cNvPr id="4" name="Rectángulo 3"/>
        <xdr:cNvSpPr/>
      </xdr:nvSpPr>
      <xdr:spPr>
        <a:xfrm>
          <a:off x="5143500" y="12886204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4370294</xdr:colOff>
      <xdr:row>80</xdr:row>
      <xdr:rowOff>156882</xdr:rowOff>
    </xdr:from>
    <xdr:ext cx="3866029" cy="302559"/>
    <xdr:sp macro="" textlink="">
      <xdr:nvSpPr>
        <xdr:cNvPr id="5" name="Rectángulo 4"/>
        <xdr:cNvSpPr/>
      </xdr:nvSpPr>
      <xdr:spPr>
        <a:xfrm>
          <a:off x="5132294" y="1438723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1299882</xdr:colOff>
      <xdr:row>150</xdr:row>
      <xdr:rowOff>302558</xdr:rowOff>
    </xdr:from>
    <xdr:ext cx="3866029" cy="302559"/>
    <xdr:sp macro="" textlink="">
      <xdr:nvSpPr>
        <xdr:cNvPr id="6" name="Rectángulo 5"/>
        <xdr:cNvSpPr/>
      </xdr:nvSpPr>
      <xdr:spPr>
        <a:xfrm>
          <a:off x="2061882" y="2651535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2566147</xdr:colOff>
      <xdr:row>158</xdr:row>
      <xdr:rowOff>33618</xdr:rowOff>
    </xdr:from>
    <xdr:ext cx="3866029" cy="302559"/>
    <xdr:sp macro="" textlink="">
      <xdr:nvSpPr>
        <xdr:cNvPr id="7" name="Rectángulo 6"/>
        <xdr:cNvSpPr/>
      </xdr:nvSpPr>
      <xdr:spPr>
        <a:xfrm>
          <a:off x="3328147" y="2790376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4359089</xdr:colOff>
      <xdr:row>202</xdr:row>
      <xdr:rowOff>134470</xdr:rowOff>
    </xdr:from>
    <xdr:ext cx="3866029" cy="302559"/>
    <xdr:sp macro="" textlink="">
      <xdr:nvSpPr>
        <xdr:cNvPr id="8" name="Rectángulo 7"/>
        <xdr:cNvSpPr/>
      </xdr:nvSpPr>
      <xdr:spPr>
        <a:xfrm>
          <a:off x="5121089" y="3529124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4370295</xdr:colOff>
      <xdr:row>209</xdr:row>
      <xdr:rowOff>280147</xdr:rowOff>
    </xdr:from>
    <xdr:ext cx="3866029" cy="302559"/>
    <xdr:sp macro="" textlink="">
      <xdr:nvSpPr>
        <xdr:cNvPr id="9" name="Rectángulo 8"/>
        <xdr:cNvSpPr/>
      </xdr:nvSpPr>
      <xdr:spPr>
        <a:xfrm>
          <a:off x="5132295" y="3671327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4347882</xdr:colOff>
      <xdr:row>216</xdr:row>
      <xdr:rowOff>246529</xdr:rowOff>
    </xdr:from>
    <xdr:ext cx="3866029" cy="302559"/>
    <xdr:sp macro="" textlink="">
      <xdr:nvSpPr>
        <xdr:cNvPr id="10" name="Rectángulo 9"/>
        <xdr:cNvSpPr/>
      </xdr:nvSpPr>
      <xdr:spPr>
        <a:xfrm>
          <a:off x="5109882" y="3806077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4359088</xdr:colOff>
      <xdr:row>256</xdr:row>
      <xdr:rowOff>100853</xdr:rowOff>
    </xdr:from>
    <xdr:ext cx="3866029" cy="302559"/>
    <xdr:sp macro="" textlink="">
      <xdr:nvSpPr>
        <xdr:cNvPr id="11" name="Rectángulo 10"/>
        <xdr:cNvSpPr/>
      </xdr:nvSpPr>
      <xdr:spPr>
        <a:xfrm>
          <a:off x="5121088" y="45135053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3630707</xdr:colOff>
      <xdr:row>439</xdr:row>
      <xdr:rowOff>179294</xdr:rowOff>
    </xdr:from>
    <xdr:ext cx="3866029" cy="302559"/>
    <xdr:sp macro="" textlink="">
      <xdr:nvSpPr>
        <xdr:cNvPr id="12" name="Rectángulo 11"/>
        <xdr:cNvSpPr/>
      </xdr:nvSpPr>
      <xdr:spPr>
        <a:xfrm>
          <a:off x="4392707" y="76398344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6"/>
  <sheetViews>
    <sheetView showGridLines="0" tabSelected="1" view="pageBreakPreview" zoomScale="60" zoomScaleNormal="100" workbookViewId="0">
      <selection activeCell="I33" sqref="I33"/>
    </sheetView>
  </sheetViews>
  <sheetFormatPr baseColWidth="10" defaultRowHeight="12.75"/>
  <cols>
    <col min="1" max="1" width="11.42578125" style="2"/>
    <col min="2" max="2" width="102.42578125" style="2" bestFit="1" customWidth="1"/>
    <col min="3" max="6" width="26.7109375" style="2" customWidth="1"/>
    <col min="7" max="7" width="17.570312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7" spans="1:12" s="9" customFormat="1">
      <c r="B7" s="11" t="s">
        <v>2</v>
      </c>
      <c r="C7" s="8"/>
      <c r="E7" s="10"/>
    </row>
    <row r="9" spans="1:12" ht="1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B10" s="13"/>
      <c r="C10" s="7"/>
      <c r="D10" s="8"/>
      <c r="E10" s="9"/>
      <c r="F10" s="10"/>
    </row>
    <row r="11" spans="1:12">
      <c r="B11" s="14" t="s">
        <v>4</v>
      </c>
      <c r="C11" s="15"/>
      <c r="D11" s="6"/>
      <c r="E11" s="6"/>
      <c r="F11" s="6"/>
    </row>
    <row r="12" spans="1:12">
      <c r="B12" s="16"/>
      <c r="C12" s="5"/>
      <c r="D12" s="6"/>
      <c r="E12" s="6"/>
      <c r="F12" s="6"/>
    </row>
    <row r="13" spans="1:12">
      <c r="B13" s="17" t="s">
        <v>5</v>
      </c>
      <c r="C13" s="5"/>
      <c r="D13" s="6"/>
      <c r="E13" s="6"/>
      <c r="F13" s="6"/>
    </row>
    <row r="14" spans="1:12">
      <c r="C14" s="5"/>
    </row>
    <row r="15" spans="1:12">
      <c r="B15" s="18" t="s">
        <v>6</v>
      </c>
      <c r="C15" s="9"/>
      <c r="D15" s="9"/>
      <c r="E15" s="9"/>
    </row>
    <row r="16" spans="1:12">
      <c r="B16" s="19"/>
      <c r="C16" s="9"/>
      <c r="D16" s="9"/>
      <c r="E16" s="9"/>
    </row>
    <row r="17" spans="2:5" ht="20.25" customHeight="1">
      <c r="B17" s="20" t="s">
        <v>7</v>
      </c>
      <c r="C17" s="21" t="s">
        <v>8</v>
      </c>
      <c r="D17" s="21" t="s">
        <v>9</v>
      </c>
      <c r="E17" s="21" t="s">
        <v>10</v>
      </c>
    </row>
    <row r="18" spans="2:5">
      <c r="B18" s="22" t="s">
        <v>11</v>
      </c>
      <c r="C18" s="23"/>
      <c r="D18" s="23">
        <v>0</v>
      </c>
      <c r="E18" s="23">
        <v>0</v>
      </c>
    </row>
    <row r="19" spans="2:5">
      <c r="B19" s="24"/>
      <c r="C19" s="25"/>
      <c r="D19" s="26">
        <v>0</v>
      </c>
      <c r="E19" s="25">
        <v>0</v>
      </c>
    </row>
    <row r="20" spans="2:5">
      <c r="B20" s="24" t="s">
        <v>12</v>
      </c>
      <c r="C20" s="25"/>
      <c r="D20" s="25">
        <v>0</v>
      </c>
      <c r="E20" s="25">
        <v>0</v>
      </c>
    </row>
    <row r="21" spans="2:5">
      <c r="B21" s="27" t="s">
        <v>13</v>
      </c>
      <c r="C21" s="25">
        <v>8519598.0899999999</v>
      </c>
      <c r="D21" s="26"/>
      <c r="E21" s="25"/>
    </row>
    <row r="22" spans="2:5">
      <c r="B22" s="27" t="s">
        <v>14</v>
      </c>
      <c r="C22" s="25">
        <v>13850814.93</v>
      </c>
      <c r="D22" s="26"/>
      <c r="E22" s="25"/>
    </row>
    <row r="23" spans="2:5">
      <c r="B23" s="27" t="s">
        <v>15</v>
      </c>
      <c r="C23" s="25">
        <v>1603017.15</v>
      </c>
      <c r="D23" s="26"/>
      <c r="E23" s="25"/>
    </row>
    <row r="24" spans="2:5">
      <c r="B24" s="27" t="s">
        <v>16</v>
      </c>
      <c r="C24" s="25">
        <v>75543.11</v>
      </c>
      <c r="D24" s="26"/>
      <c r="E24" s="25"/>
    </row>
    <row r="25" spans="2:5">
      <c r="B25" s="27" t="s">
        <v>17</v>
      </c>
      <c r="C25" s="25">
        <v>1062152.93</v>
      </c>
      <c r="D25" s="26"/>
      <c r="E25" s="25"/>
    </row>
    <row r="26" spans="2:5">
      <c r="B26" s="27" t="s">
        <v>18</v>
      </c>
      <c r="C26" s="25">
        <v>-91058.34</v>
      </c>
      <c r="D26" s="26"/>
      <c r="E26" s="25"/>
    </row>
    <row r="27" spans="2:5">
      <c r="B27" s="27" t="s">
        <v>19</v>
      </c>
      <c r="C27" s="25">
        <v>82922.509999999995</v>
      </c>
      <c r="D27" s="26"/>
      <c r="E27" s="25"/>
    </row>
    <row r="28" spans="2:5">
      <c r="B28" s="27" t="s">
        <v>20</v>
      </c>
      <c r="C28" s="25">
        <v>159939.85</v>
      </c>
      <c r="D28" s="26"/>
      <c r="E28" s="25"/>
    </row>
    <row r="29" spans="2:5">
      <c r="B29" s="27" t="s">
        <v>21</v>
      </c>
      <c r="C29" s="25">
        <v>1451608.63</v>
      </c>
      <c r="D29" s="26"/>
      <c r="E29" s="25"/>
    </row>
    <row r="30" spans="2:5">
      <c r="B30" s="27" t="s">
        <v>22</v>
      </c>
      <c r="C30" s="25">
        <v>386313.72</v>
      </c>
      <c r="D30" s="26"/>
      <c r="E30" s="25"/>
    </row>
    <row r="31" spans="2:5">
      <c r="B31" s="27" t="s">
        <v>23</v>
      </c>
      <c r="C31" s="25">
        <v>111077.65</v>
      </c>
      <c r="D31" s="26"/>
      <c r="E31" s="25"/>
    </row>
    <row r="32" spans="2:5">
      <c r="B32" s="28"/>
      <c r="C32" s="29"/>
      <c r="D32" s="25"/>
      <c r="E32" s="25"/>
    </row>
    <row r="33" spans="2:5">
      <c r="B33" s="30" t="s">
        <v>24</v>
      </c>
      <c r="C33" s="31"/>
      <c r="D33" s="31">
        <v>0</v>
      </c>
      <c r="E33" s="31">
        <v>0</v>
      </c>
    </row>
    <row r="34" spans="2:5">
      <c r="B34" s="19"/>
      <c r="C34" s="32">
        <f>SUM(C18:C33)</f>
        <v>27211930.229999997</v>
      </c>
      <c r="D34" s="21"/>
      <c r="E34" s="21">
        <f>SUM(E18:E33)</f>
        <v>0</v>
      </c>
    </row>
    <row r="35" spans="2:5">
      <c r="B35" s="19"/>
      <c r="C35" s="9"/>
      <c r="D35" s="9"/>
      <c r="E35" s="9"/>
    </row>
    <row r="36" spans="2:5">
      <c r="B36" s="19"/>
      <c r="C36" s="9"/>
      <c r="D36" s="9"/>
      <c r="E36" s="9"/>
    </row>
    <row r="37" spans="2:5">
      <c r="B37" s="19"/>
      <c r="C37" s="9"/>
      <c r="D37" s="9"/>
      <c r="E37" s="9"/>
    </row>
    <row r="38" spans="2:5">
      <c r="B38" s="18" t="s">
        <v>25</v>
      </c>
      <c r="C38" s="33"/>
      <c r="D38" s="9"/>
      <c r="E38" s="9"/>
    </row>
    <row r="40" spans="2:5" ht="18.75" customHeight="1">
      <c r="B40" s="20" t="s">
        <v>26</v>
      </c>
      <c r="C40" s="21" t="s">
        <v>8</v>
      </c>
      <c r="D40" s="21" t="s">
        <v>27</v>
      </c>
      <c r="E40" s="21" t="s">
        <v>28</v>
      </c>
    </row>
    <row r="41" spans="2:5">
      <c r="B41" s="24" t="s">
        <v>29</v>
      </c>
      <c r="C41" s="34"/>
      <c r="D41" s="34"/>
      <c r="E41" s="34"/>
    </row>
    <row r="42" spans="2:5">
      <c r="B42" s="28" t="s">
        <v>30</v>
      </c>
      <c r="C42" s="34">
        <v>30805.75</v>
      </c>
      <c r="D42" s="34">
        <v>30805.75</v>
      </c>
      <c r="E42" s="34">
        <v>38465.75</v>
      </c>
    </row>
    <row r="43" spans="2:5">
      <c r="B43" s="24"/>
      <c r="C43" s="34"/>
      <c r="D43" s="34"/>
      <c r="E43" s="34"/>
    </row>
    <row r="44" spans="2:5" ht="14.25" customHeight="1">
      <c r="B44" s="24" t="s">
        <v>31</v>
      </c>
      <c r="C44" s="34"/>
      <c r="D44" s="34"/>
      <c r="E44" s="34"/>
    </row>
    <row r="45" spans="2:5" ht="14.25" customHeight="1">
      <c r="B45" s="24"/>
      <c r="C45" s="34"/>
      <c r="D45" s="34"/>
      <c r="E45" s="34"/>
    </row>
    <row r="46" spans="2:5" ht="14.25" customHeight="1">
      <c r="B46" s="30"/>
      <c r="C46" s="35"/>
      <c r="D46" s="35"/>
      <c r="E46" s="35"/>
    </row>
    <row r="47" spans="2:5" ht="14.25" customHeight="1">
      <c r="C47" s="32">
        <f>SUM(C41:C46)</f>
        <v>30805.75</v>
      </c>
      <c r="D47" s="32">
        <f t="shared" ref="D47:E47" si="0">SUM(D41:D46)</f>
        <v>30805.75</v>
      </c>
      <c r="E47" s="32">
        <f t="shared" si="0"/>
        <v>38465.75</v>
      </c>
    </row>
    <row r="48" spans="2:5" ht="14.25" customHeight="1">
      <c r="C48" s="36"/>
      <c r="D48" s="36"/>
      <c r="E48" s="36"/>
    </row>
    <row r="49" spans="2:6" ht="14.25" customHeight="1"/>
    <row r="50" spans="2:6" ht="23.25" customHeight="1">
      <c r="B50" s="20" t="s">
        <v>32</v>
      </c>
      <c r="C50" s="21" t="s">
        <v>8</v>
      </c>
      <c r="D50" s="21" t="s">
        <v>33</v>
      </c>
      <c r="E50" s="21" t="s">
        <v>34</v>
      </c>
      <c r="F50" s="21" t="s">
        <v>35</v>
      </c>
    </row>
    <row r="51" spans="2:6" ht="14.25" customHeight="1">
      <c r="B51" s="24" t="s">
        <v>36</v>
      </c>
      <c r="C51" s="34"/>
      <c r="D51" s="34"/>
      <c r="E51" s="34"/>
      <c r="F51" s="34"/>
    </row>
    <row r="52" spans="2:6" ht="14.25" customHeight="1">
      <c r="B52" s="24"/>
      <c r="C52" s="34"/>
      <c r="D52" s="34"/>
      <c r="E52" s="34"/>
      <c r="F52" s="34"/>
    </row>
    <row r="53" spans="2:6" ht="14.25" customHeight="1">
      <c r="B53" s="24" t="s">
        <v>37</v>
      </c>
      <c r="C53" s="34"/>
      <c r="D53" s="34"/>
      <c r="E53" s="34"/>
      <c r="F53" s="34"/>
    </row>
    <row r="54" spans="2:6" ht="14.25" customHeight="1">
      <c r="B54" s="30"/>
      <c r="C54" s="35"/>
      <c r="D54" s="35"/>
      <c r="E54" s="35"/>
      <c r="F54" s="35"/>
    </row>
    <row r="55" spans="2:6" ht="14.25" customHeight="1">
      <c r="C55" s="21">
        <f>SUM(C50:C54)</f>
        <v>0</v>
      </c>
      <c r="D55" s="21">
        <f t="shared" ref="D55:F55" si="1">SUM(D50:D54)</f>
        <v>0</v>
      </c>
      <c r="E55" s="21">
        <f t="shared" si="1"/>
        <v>0</v>
      </c>
      <c r="F55" s="21">
        <f t="shared" si="1"/>
        <v>0</v>
      </c>
    </row>
    <row r="56" spans="2:6" ht="14.25" customHeight="1"/>
    <row r="57" spans="2:6" ht="14.25" customHeight="1"/>
    <row r="58" spans="2:6" ht="14.25" customHeight="1"/>
    <row r="59" spans="2:6" ht="14.25" customHeight="1">
      <c r="B59" s="18" t="s">
        <v>38</v>
      </c>
    </row>
    <row r="60" spans="2:6" ht="14.25" customHeight="1">
      <c r="B60" s="37"/>
    </row>
    <row r="61" spans="2:6" ht="24" customHeight="1">
      <c r="B61" s="20" t="s">
        <v>39</v>
      </c>
      <c r="C61" s="21" t="s">
        <v>8</v>
      </c>
      <c r="D61" s="21" t="s">
        <v>40</v>
      </c>
    </row>
    <row r="62" spans="2:6" ht="14.25" customHeight="1">
      <c r="B62" s="22" t="s">
        <v>41</v>
      </c>
      <c r="C62" s="23"/>
      <c r="D62" s="23">
        <v>0</v>
      </c>
    </row>
    <row r="63" spans="2:6" ht="14.25" customHeight="1">
      <c r="B63" s="24"/>
      <c r="C63" s="25"/>
      <c r="D63" s="25">
        <v>0</v>
      </c>
    </row>
    <row r="64" spans="2:6" ht="14.25" customHeight="1">
      <c r="B64" s="24" t="s">
        <v>42</v>
      </c>
      <c r="C64" s="25"/>
      <c r="D64" s="25"/>
    </row>
    <row r="65" spans="2:7" ht="14.25" customHeight="1">
      <c r="B65" s="30"/>
      <c r="C65" s="31"/>
      <c r="D65" s="31">
        <v>0</v>
      </c>
    </row>
    <row r="66" spans="2:7" ht="14.25" customHeight="1">
      <c r="B66" s="38"/>
      <c r="C66" s="21">
        <f>SUM(C61:C65)</f>
        <v>0</v>
      </c>
      <c r="D66" s="21"/>
    </row>
    <row r="67" spans="2:7" ht="14.25" customHeight="1">
      <c r="B67" s="38"/>
      <c r="C67" s="39"/>
      <c r="D67" s="39"/>
    </row>
    <row r="68" spans="2:7" ht="9.75" customHeight="1">
      <c r="B68" s="38"/>
      <c r="C68" s="39"/>
      <c r="D68" s="39"/>
    </row>
    <row r="69" spans="2:7" ht="14.25" customHeight="1"/>
    <row r="70" spans="2:7" ht="14.25" customHeight="1">
      <c r="B70" s="18" t="s">
        <v>43</v>
      </c>
    </row>
    <row r="71" spans="2:7" ht="14.25" customHeight="1">
      <c r="B71" s="37"/>
    </row>
    <row r="72" spans="2:7" ht="27.75" customHeight="1">
      <c r="B72" s="20" t="s">
        <v>44</v>
      </c>
      <c r="C72" s="21" t="s">
        <v>8</v>
      </c>
      <c r="D72" s="21" t="s">
        <v>9</v>
      </c>
      <c r="E72" s="21" t="s">
        <v>45</v>
      </c>
      <c r="F72" s="40" t="s">
        <v>46</v>
      </c>
      <c r="G72" s="21" t="s">
        <v>47</v>
      </c>
    </row>
    <row r="73" spans="2:7" ht="14.25" customHeight="1">
      <c r="B73" s="41" t="s">
        <v>48</v>
      </c>
      <c r="C73" s="39"/>
      <c r="D73" s="39">
        <v>0</v>
      </c>
      <c r="E73" s="39">
        <v>0</v>
      </c>
      <c r="F73" s="39">
        <v>0</v>
      </c>
      <c r="G73" s="26">
        <v>0</v>
      </c>
    </row>
    <row r="74" spans="2:7" ht="14.25" customHeight="1">
      <c r="B74" s="41"/>
      <c r="C74" s="39"/>
      <c r="D74" s="39">
        <v>0</v>
      </c>
      <c r="E74" s="39">
        <v>0</v>
      </c>
      <c r="F74" s="39">
        <v>0</v>
      </c>
      <c r="G74" s="26">
        <v>0</v>
      </c>
    </row>
    <row r="75" spans="2:7" ht="14.25" customHeight="1">
      <c r="B75" s="41"/>
      <c r="C75" s="39"/>
      <c r="D75" s="39">
        <v>0</v>
      </c>
      <c r="E75" s="39">
        <v>0</v>
      </c>
      <c r="F75" s="39">
        <v>0</v>
      </c>
      <c r="G75" s="26">
        <v>0</v>
      </c>
    </row>
    <row r="76" spans="2:7" ht="14.25" customHeight="1">
      <c r="B76" s="42"/>
      <c r="C76" s="43"/>
      <c r="D76" s="43">
        <v>0</v>
      </c>
      <c r="E76" s="43">
        <v>0</v>
      </c>
      <c r="F76" s="43">
        <v>0</v>
      </c>
      <c r="G76" s="44">
        <v>0</v>
      </c>
    </row>
    <row r="77" spans="2:7" ht="15" customHeight="1">
      <c r="B77" s="38"/>
      <c r="C77" s="21">
        <f>SUM(C72:C76)</f>
        <v>0</v>
      </c>
      <c r="D77" s="45">
        <v>0</v>
      </c>
      <c r="E77" s="46">
        <v>0</v>
      </c>
      <c r="F77" s="46">
        <v>0</v>
      </c>
      <c r="G77" s="47">
        <v>0</v>
      </c>
    </row>
    <row r="78" spans="2:7">
      <c r="B78" s="38"/>
      <c r="C78" s="48"/>
      <c r="D78" s="48"/>
      <c r="E78" s="48"/>
      <c r="F78" s="48"/>
      <c r="G78" s="48"/>
    </row>
    <row r="79" spans="2:7">
      <c r="B79" s="38"/>
      <c r="C79" s="48"/>
      <c r="D79" s="48"/>
      <c r="E79" s="48"/>
      <c r="F79" s="48"/>
      <c r="G79" s="48"/>
    </row>
    <row r="80" spans="2:7">
      <c r="B80" s="38"/>
      <c r="C80" s="48"/>
      <c r="D80" s="48"/>
      <c r="E80" s="48"/>
      <c r="F80" s="48"/>
      <c r="G80" s="48"/>
    </row>
    <row r="81" spans="2:7" ht="26.25" customHeight="1">
      <c r="B81" s="20" t="s">
        <v>49</v>
      </c>
      <c r="C81" s="21" t="s">
        <v>8</v>
      </c>
      <c r="D81" s="21" t="s">
        <v>9</v>
      </c>
      <c r="E81" s="21" t="s">
        <v>50</v>
      </c>
      <c r="F81" s="48"/>
      <c r="G81" s="48"/>
    </row>
    <row r="82" spans="2:7">
      <c r="B82" s="22" t="s">
        <v>51</v>
      </c>
      <c r="C82" s="26"/>
      <c r="D82" s="25">
        <v>0</v>
      </c>
      <c r="E82" s="25">
        <v>0</v>
      </c>
      <c r="F82" s="48"/>
      <c r="G82" s="48"/>
    </row>
    <row r="83" spans="2:7">
      <c r="B83" s="30"/>
      <c r="C83" s="26"/>
      <c r="D83" s="25">
        <v>0</v>
      </c>
      <c r="E83" s="25">
        <v>0</v>
      </c>
      <c r="F83" s="48"/>
      <c r="G83" s="48"/>
    </row>
    <row r="84" spans="2:7" ht="16.5" customHeight="1">
      <c r="B84" s="38"/>
      <c r="C84" s="21">
        <f>SUM(C82:C83)</f>
        <v>0</v>
      </c>
      <c r="D84" s="49"/>
      <c r="E84" s="50"/>
      <c r="F84" s="48"/>
      <c r="G84" s="48"/>
    </row>
    <row r="85" spans="2:7">
      <c r="B85" s="38"/>
      <c r="C85" s="48"/>
      <c r="D85" s="48"/>
      <c r="E85" s="48"/>
      <c r="F85" s="48"/>
      <c r="G85" s="48"/>
    </row>
    <row r="86" spans="2:7">
      <c r="B86" s="38"/>
      <c r="C86" s="48"/>
      <c r="D86" s="48"/>
      <c r="E86" s="48"/>
      <c r="F86" s="48"/>
      <c r="G86" s="48"/>
    </row>
    <row r="87" spans="2:7">
      <c r="B87" s="38"/>
      <c r="C87" s="48"/>
      <c r="D87" s="48"/>
      <c r="E87" s="48"/>
      <c r="F87" s="48"/>
      <c r="G87" s="48"/>
    </row>
    <row r="88" spans="2:7">
      <c r="B88" s="38"/>
      <c r="C88" s="48"/>
      <c r="D88" s="48"/>
      <c r="E88" s="48"/>
      <c r="F88" s="48"/>
      <c r="G88" s="48"/>
    </row>
    <row r="89" spans="2:7">
      <c r="B89" s="37"/>
    </row>
    <row r="90" spans="2:7">
      <c r="B90" s="18" t="s">
        <v>52</v>
      </c>
    </row>
    <row r="92" spans="2:7">
      <c r="B92" s="37"/>
    </row>
    <row r="93" spans="2:7" ht="24" customHeight="1">
      <c r="B93" s="20" t="s">
        <v>53</v>
      </c>
      <c r="C93" s="21" t="s">
        <v>54</v>
      </c>
      <c r="D93" s="21" t="s">
        <v>55</v>
      </c>
      <c r="E93" s="21" t="s">
        <v>56</v>
      </c>
      <c r="F93" s="21" t="s">
        <v>57</v>
      </c>
    </row>
    <row r="94" spans="2:7">
      <c r="B94" s="22" t="s">
        <v>58</v>
      </c>
      <c r="C94" s="51">
        <f>SUM(C95)</f>
        <v>62633019.25</v>
      </c>
      <c r="D94" s="51">
        <f>SUM(D95)</f>
        <v>62633019.25</v>
      </c>
      <c r="E94" s="51">
        <f>SUM(E95)</f>
        <v>0</v>
      </c>
      <c r="F94" s="52">
        <v>0</v>
      </c>
    </row>
    <row r="95" spans="2:7">
      <c r="B95" s="28" t="s">
        <v>59</v>
      </c>
      <c r="C95" s="53">
        <v>62633019.25</v>
      </c>
      <c r="D95" s="53">
        <v>62633019.25</v>
      </c>
      <c r="E95" s="34">
        <v>0</v>
      </c>
      <c r="F95" s="34"/>
    </row>
    <row r="96" spans="2:7" ht="15">
      <c r="B96" s="54"/>
      <c r="C96" s="53"/>
      <c r="D96" s="53"/>
      <c r="E96" s="34"/>
      <c r="F96" s="34">
        <v>0</v>
      </c>
    </row>
    <row r="97" spans="2:6">
      <c r="B97" s="24" t="s">
        <v>60</v>
      </c>
      <c r="C97" s="55">
        <f>SUM(C98:C115)</f>
        <v>13264936.800000001</v>
      </c>
      <c r="D97" s="55">
        <f>SUM(D98:D115)</f>
        <v>13264936.800000001</v>
      </c>
      <c r="E97" s="55">
        <f>SUM(E98:E115)</f>
        <v>1346491.3800000001</v>
      </c>
      <c r="F97" s="34">
        <v>0</v>
      </c>
    </row>
    <row r="98" spans="2:6">
      <c r="B98" s="28" t="s">
        <v>61</v>
      </c>
      <c r="C98" s="53">
        <v>1691217.62</v>
      </c>
      <c r="D98" s="53">
        <v>1691217.62</v>
      </c>
      <c r="E98" s="53">
        <v>0</v>
      </c>
      <c r="F98" s="34"/>
    </row>
    <row r="99" spans="2:6">
      <c r="B99" s="28" t="s">
        <v>62</v>
      </c>
      <c r="C99" s="53">
        <v>93800</v>
      </c>
      <c r="D99" s="53">
        <v>93800</v>
      </c>
      <c r="E99" s="53">
        <v>93800</v>
      </c>
      <c r="F99" s="34"/>
    </row>
    <row r="100" spans="2:6">
      <c r="B100" s="28" t="s">
        <v>63</v>
      </c>
      <c r="C100" s="53">
        <v>1969204.89</v>
      </c>
      <c r="D100" s="53">
        <v>1969204.89</v>
      </c>
      <c r="E100" s="53">
        <v>419800</v>
      </c>
      <c r="F100" s="34"/>
    </row>
    <row r="101" spans="2:6">
      <c r="B101" s="28" t="s">
        <v>64</v>
      </c>
      <c r="C101" s="53">
        <v>132197</v>
      </c>
      <c r="D101" s="53">
        <v>132197</v>
      </c>
      <c r="E101" s="53">
        <v>0</v>
      </c>
      <c r="F101" s="34"/>
    </row>
    <row r="102" spans="2:6">
      <c r="B102" s="28" t="s">
        <v>65</v>
      </c>
      <c r="C102" s="53">
        <v>320528</v>
      </c>
      <c r="D102" s="53">
        <v>320528</v>
      </c>
      <c r="E102" s="53">
        <v>0</v>
      </c>
      <c r="F102" s="34"/>
    </row>
    <row r="103" spans="2:6">
      <c r="B103" s="28" t="s">
        <v>66</v>
      </c>
      <c r="C103" s="53">
        <v>63000</v>
      </c>
      <c r="D103" s="53">
        <v>63000</v>
      </c>
      <c r="E103" s="53">
        <v>0</v>
      </c>
      <c r="F103" s="34"/>
    </row>
    <row r="104" spans="2:6">
      <c r="B104" s="28" t="s">
        <v>67</v>
      </c>
      <c r="C104" s="53">
        <v>88392</v>
      </c>
      <c r="D104" s="53">
        <v>88392</v>
      </c>
      <c r="E104" s="53">
        <v>0</v>
      </c>
      <c r="F104" s="34"/>
    </row>
    <row r="105" spans="2:6">
      <c r="B105" s="28" t="s">
        <v>68</v>
      </c>
      <c r="C105" s="53">
        <v>92907.26</v>
      </c>
      <c r="D105" s="53">
        <v>92907.26</v>
      </c>
      <c r="E105" s="56">
        <v>61291.26</v>
      </c>
      <c r="F105" s="34"/>
    </row>
    <row r="106" spans="2:6">
      <c r="B106" s="28" t="s">
        <v>69</v>
      </c>
      <c r="C106" s="53">
        <v>4116.84</v>
      </c>
      <c r="D106" s="53">
        <v>4116.84</v>
      </c>
      <c r="E106" s="53">
        <v>0</v>
      </c>
      <c r="F106" s="34"/>
    </row>
    <row r="107" spans="2:6">
      <c r="B107" s="28" t="s">
        <v>70</v>
      </c>
      <c r="C107" s="53">
        <v>2152827.58</v>
      </c>
      <c r="D107" s="53">
        <v>2152827.58</v>
      </c>
      <c r="E107" s="53">
        <v>0</v>
      </c>
      <c r="F107" s="34"/>
    </row>
    <row r="108" spans="2:6">
      <c r="B108" s="28" t="s">
        <v>71</v>
      </c>
      <c r="C108" s="53">
        <v>305590.90000000002</v>
      </c>
      <c r="D108" s="53">
        <v>305590.90000000002</v>
      </c>
      <c r="E108" s="53">
        <v>0</v>
      </c>
      <c r="F108" s="34"/>
    </row>
    <row r="109" spans="2:6">
      <c r="B109" s="28" t="s">
        <v>72</v>
      </c>
      <c r="C109" s="53">
        <v>426163.68</v>
      </c>
      <c r="D109" s="53">
        <v>426163.68</v>
      </c>
      <c r="E109" s="53">
        <v>0</v>
      </c>
      <c r="F109" s="34"/>
    </row>
    <row r="110" spans="2:6">
      <c r="B110" s="28" t="s">
        <v>73</v>
      </c>
      <c r="C110" s="53">
        <v>313800</v>
      </c>
      <c r="D110" s="53">
        <v>313800</v>
      </c>
      <c r="E110" s="53">
        <v>306000</v>
      </c>
      <c r="F110" s="34"/>
    </row>
    <row r="111" spans="2:6">
      <c r="B111" s="28" t="s">
        <v>74</v>
      </c>
      <c r="C111" s="53">
        <v>2607069.7599999998</v>
      </c>
      <c r="D111" s="53">
        <v>2607069.7599999998</v>
      </c>
      <c r="E111" s="53">
        <v>0</v>
      </c>
      <c r="F111" s="34"/>
    </row>
    <row r="112" spans="2:6">
      <c r="B112" s="28" t="s">
        <v>75</v>
      </c>
      <c r="C112" s="53">
        <v>42554.879999999997</v>
      </c>
      <c r="D112" s="53">
        <v>42554.879999999997</v>
      </c>
      <c r="E112" s="53">
        <v>2643.92</v>
      </c>
      <c r="F112" s="34"/>
    </row>
    <row r="113" spans="2:6">
      <c r="B113" s="28" t="s">
        <v>76</v>
      </c>
      <c r="C113" s="53">
        <v>1181815.76</v>
      </c>
      <c r="D113" s="53">
        <v>1181815.76</v>
      </c>
      <c r="E113" s="56">
        <v>462956.2</v>
      </c>
      <c r="F113" s="34"/>
    </row>
    <row r="114" spans="2:6">
      <c r="B114" s="28" t="s">
        <v>77</v>
      </c>
      <c r="C114" s="53">
        <v>1602461.8</v>
      </c>
      <c r="D114" s="53">
        <v>1602461.8</v>
      </c>
      <c r="E114" s="53">
        <v>0</v>
      </c>
      <c r="F114" s="34"/>
    </row>
    <row r="115" spans="2:6">
      <c r="B115" s="28" t="s">
        <v>78</v>
      </c>
      <c r="C115" s="53">
        <v>177288.83</v>
      </c>
      <c r="D115" s="53">
        <v>177288.83</v>
      </c>
      <c r="E115" s="53">
        <v>0</v>
      </c>
      <c r="F115" s="34"/>
    </row>
    <row r="116" spans="2:6">
      <c r="B116" s="24"/>
      <c r="C116" s="53"/>
      <c r="D116" s="53"/>
      <c r="E116" s="34"/>
      <c r="F116" s="34"/>
    </row>
    <row r="117" spans="2:6">
      <c r="B117" s="24" t="s">
        <v>79</v>
      </c>
      <c r="C117" s="55">
        <f>SUM(C118:C136)</f>
        <v>-2529415.8200000003</v>
      </c>
      <c r="D117" s="55">
        <f>SUM(D118:D136)</f>
        <v>-2529415.8200000003</v>
      </c>
      <c r="E117" s="55">
        <f>SUM(E118:E131)</f>
        <v>0</v>
      </c>
      <c r="F117" s="34">
        <v>0</v>
      </c>
    </row>
    <row r="118" spans="2:6">
      <c r="B118" s="53" t="s">
        <v>80</v>
      </c>
      <c r="C118" s="53">
        <v>-325967.42</v>
      </c>
      <c r="D118" s="53">
        <v>-325967.42</v>
      </c>
      <c r="E118" s="53">
        <v>0</v>
      </c>
      <c r="F118" s="34"/>
    </row>
    <row r="119" spans="2:6">
      <c r="B119" s="53" t="s">
        <v>81</v>
      </c>
      <c r="C119" s="53">
        <v>-4690</v>
      </c>
      <c r="D119" s="53">
        <v>-4690</v>
      </c>
      <c r="E119" s="53">
        <v>0</v>
      </c>
      <c r="F119" s="34"/>
    </row>
    <row r="120" spans="2:6">
      <c r="B120" s="53" t="s">
        <v>82</v>
      </c>
      <c r="C120" s="53">
        <v>-447869.22</v>
      </c>
      <c r="D120" s="53">
        <v>-447869.22</v>
      </c>
      <c r="E120" s="53">
        <v>0</v>
      </c>
      <c r="F120" s="34"/>
    </row>
    <row r="121" spans="2:6">
      <c r="B121" s="53" t="s">
        <v>83</v>
      </c>
      <c r="C121" s="53">
        <v>-12124.33</v>
      </c>
      <c r="D121" s="53">
        <v>-12124.33</v>
      </c>
      <c r="E121" s="53">
        <v>0</v>
      </c>
      <c r="F121" s="34"/>
    </row>
    <row r="122" spans="2:6">
      <c r="B122" s="53" t="s">
        <v>84</v>
      </c>
      <c r="C122" s="53">
        <v>-6538</v>
      </c>
      <c r="D122" s="53">
        <v>-6538</v>
      </c>
      <c r="E122" s="53">
        <v>0</v>
      </c>
      <c r="F122" s="34"/>
    </row>
    <row r="123" spans="2:6">
      <c r="B123" s="53" t="s">
        <v>85</v>
      </c>
      <c r="C123" s="53">
        <v>-7875</v>
      </c>
      <c r="D123" s="53">
        <v>-7875</v>
      </c>
      <c r="E123" s="53">
        <v>0</v>
      </c>
      <c r="F123" s="34"/>
    </row>
    <row r="124" spans="2:6">
      <c r="B124" s="53" t="s">
        <v>86</v>
      </c>
      <c r="C124" s="53">
        <v>-8838.4</v>
      </c>
      <c r="D124" s="53">
        <v>-8838.4</v>
      </c>
      <c r="E124" s="53">
        <v>0</v>
      </c>
      <c r="F124" s="34"/>
    </row>
    <row r="125" spans="2:6">
      <c r="B125" s="53" t="s">
        <v>87</v>
      </c>
      <c r="C125" s="53">
        <v>-6568.31</v>
      </c>
      <c r="D125" s="53">
        <v>-6568.31</v>
      </c>
      <c r="E125" s="53">
        <v>0</v>
      </c>
      <c r="F125" s="34"/>
    </row>
    <row r="126" spans="2:6">
      <c r="B126" s="53" t="s">
        <v>88</v>
      </c>
      <c r="C126" s="53">
        <v>-3493.07</v>
      </c>
      <c r="D126" s="53">
        <v>-3493.07</v>
      </c>
      <c r="E126" s="53">
        <v>0</v>
      </c>
      <c r="F126" s="34"/>
    </row>
    <row r="127" spans="2:6">
      <c r="B127" s="53" t="s">
        <v>89</v>
      </c>
      <c r="C127" s="53">
        <v>-826976.72</v>
      </c>
      <c r="D127" s="53">
        <v>-826976.72</v>
      </c>
      <c r="E127" s="53">
        <v>0</v>
      </c>
      <c r="F127" s="34"/>
    </row>
    <row r="128" spans="2:6">
      <c r="B128" s="53" t="s">
        <v>90</v>
      </c>
      <c r="C128" s="53">
        <v>-76397.73</v>
      </c>
      <c r="D128" s="53">
        <v>-76397.73</v>
      </c>
      <c r="E128" s="53">
        <v>0</v>
      </c>
      <c r="F128" s="34"/>
    </row>
    <row r="129" spans="2:6">
      <c r="B129" s="53" t="s">
        <v>91</v>
      </c>
      <c r="C129" s="53">
        <v>-28777.279999999999</v>
      </c>
      <c r="D129" s="53">
        <v>-28777.279999999999</v>
      </c>
      <c r="E129" s="53">
        <v>0</v>
      </c>
      <c r="F129" s="34"/>
    </row>
    <row r="130" spans="2:6">
      <c r="B130" s="53" t="s">
        <v>92</v>
      </c>
      <c r="C130" s="53">
        <v>-40200</v>
      </c>
      <c r="D130" s="53">
        <v>-40200</v>
      </c>
      <c r="E130" s="53">
        <v>0</v>
      </c>
      <c r="F130" s="34"/>
    </row>
    <row r="131" spans="2:6">
      <c r="B131" s="53" t="s">
        <v>93</v>
      </c>
      <c r="C131" s="53">
        <v>-179057.24</v>
      </c>
      <c r="D131" s="53">
        <v>-179057.24</v>
      </c>
      <c r="E131" s="53">
        <v>0</v>
      </c>
      <c r="F131" s="34"/>
    </row>
    <row r="132" spans="2:6">
      <c r="B132" s="53" t="s">
        <v>94</v>
      </c>
      <c r="C132" s="53">
        <v>-244622.16</v>
      </c>
      <c r="D132" s="53">
        <v>-244622.16</v>
      </c>
      <c r="E132" s="53"/>
      <c r="F132" s="34"/>
    </row>
    <row r="133" spans="2:6">
      <c r="B133" s="53" t="s">
        <v>95</v>
      </c>
      <c r="C133" s="53">
        <v>-13637.46</v>
      </c>
      <c r="D133" s="53">
        <v>-13637.46</v>
      </c>
      <c r="E133" s="53"/>
      <c r="F133" s="34"/>
    </row>
    <row r="134" spans="2:6">
      <c r="B134" s="53" t="s">
        <v>96</v>
      </c>
      <c r="C134" s="53">
        <v>-107867.49</v>
      </c>
      <c r="D134" s="53">
        <v>-107867.49</v>
      </c>
      <c r="E134" s="53"/>
      <c r="F134" s="34"/>
    </row>
    <row r="135" spans="2:6">
      <c r="B135" s="53" t="s">
        <v>97</v>
      </c>
      <c r="C135" s="53">
        <v>-158367.85</v>
      </c>
      <c r="D135" s="53">
        <v>-158367.85</v>
      </c>
      <c r="E135" s="53"/>
      <c r="F135" s="34"/>
    </row>
    <row r="136" spans="2:6">
      <c r="B136" s="53" t="s">
        <v>98</v>
      </c>
      <c r="C136" s="53">
        <v>-29548.14</v>
      </c>
      <c r="D136" s="53">
        <v>-29548.14</v>
      </c>
      <c r="E136" s="53"/>
      <c r="F136" s="34"/>
    </row>
    <row r="137" spans="2:6" ht="15">
      <c r="B137" s="57"/>
      <c r="C137" s="35"/>
      <c r="D137" s="35"/>
      <c r="E137" s="35"/>
      <c r="F137" s="35">
        <v>0</v>
      </c>
    </row>
    <row r="138" spans="2:6" ht="18" customHeight="1">
      <c r="C138" s="32">
        <f>C94+C97+C117</f>
        <v>73368540.229999989</v>
      </c>
      <c r="D138" s="32">
        <f>D94+D97+D117</f>
        <v>73368540.229999989</v>
      </c>
      <c r="E138" s="32">
        <f>E94+E97+E117</f>
        <v>1346491.3800000001</v>
      </c>
      <c r="F138" s="58"/>
    </row>
    <row r="141" spans="2:6" ht="21.75" customHeight="1">
      <c r="B141" s="20" t="s">
        <v>99</v>
      </c>
      <c r="C141" s="21" t="s">
        <v>54</v>
      </c>
      <c r="D141" s="21" t="s">
        <v>55</v>
      </c>
      <c r="E141" s="21" t="s">
        <v>56</v>
      </c>
      <c r="F141" s="21" t="s">
        <v>57</v>
      </c>
    </row>
    <row r="142" spans="2:6">
      <c r="B142" s="22" t="s">
        <v>100</v>
      </c>
      <c r="C142" s="23"/>
      <c r="D142" s="23"/>
      <c r="E142" s="23"/>
      <c r="F142" s="23"/>
    </row>
    <row r="143" spans="2:6">
      <c r="B143" s="24"/>
      <c r="C143" s="25"/>
      <c r="D143" s="25"/>
      <c r="E143" s="25"/>
      <c r="F143" s="25"/>
    </row>
    <row r="144" spans="2:6">
      <c r="B144" s="24" t="s">
        <v>101</v>
      </c>
      <c r="C144" s="25"/>
      <c r="D144" s="25"/>
      <c r="E144" s="25"/>
      <c r="F144" s="25"/>
    </row>
    <row r="145" spans="2:6">
      <c r="B145" s="24"/>
      <c r="C145" s="25"/>
      <c r="D145" s="25"/>
      <c r="E145" s="25"/>
      <c r="F145" s="25"/>
    </row>
    <row r="146" spans="2:6">
      <c r="B146" s="24" t="s">
        <v>79</v>
      </c>
      <c r="C146" s="59">
        <f>SUM(C147:C147)</f>
        <v>0</v>
      </c>
      <c r="D146" s="59">
        <f>SUM(D147:D147)</f>
        <v>0</v>
      </c>
      <c r="E146" s="25"/>
      <c r="F146" s="25"/>
    </row>
    <row r="147" spans="2:6">
      <c r="B147" s="60"/>
      <c r="C147" s="25"/>
      <c r="D147" s="25"/>
      <c r="E147" s="25"/>
      <c r="F147" s="25"/>
    </row>
    <row r="148" spans="2:6" ht="16.5" customHeight="1">
      <c r="C148" s="61" t="s">
        <v>102</v>
      </c>
      <c r="D148" s="61" t="s">
        <v>102</v>
      </c>
      <c r="E148" s="61" t="s">
        <v>102</v>
      </c>
      <c r="F148" s="62"/>
    </row>
    <row r="151" spans="2:6" ht="27" customHeight="1">
      <c r="B151" s="20" t="s">
        <v>103</v>
      </c>
      <c r="C151" s="21" t="s">
        <v>8</v>
      </c>
    </row>
    <row r="152" spans="2:6">
      <c r="B152" s="22" t="s">
        <v>104</v>
      </c>
      <c r="C152" s="23"/>
    </row>
    <row r="153" spans="2:6">
      <c r="B153" s="24"/>
      <c r="C153" s="25"/>
    </row>
    <row r="154" spans="2:6">
      <c r="B154" s="30"/>
      <c r="C154" s="31"/>
    </row>
    <row r="155" spans="2:6" ht="15" customHeight="1">
      <c r="C155" s="21">
        <f>SUM(C153:C154)</f>
        <v>0</v>
      </c>
    </row>
    <row r="156" spans="2:6" ht="15">
      <c r="B156"/>
    </row>
    <row r="158" spans="2:6" ht="22.5" customHeight="1">
      <c r="B158" s="63" t="s">
        <v>105</v>
      </c>
      <c r="C158" s="64" t="s">
        <v>8</v>
      </c>
      <c r="D158" s="65" t="s">
        <v>106</v>
      </c>
    </row>
    <row r="159" spans="2:6">
      <c r="B159" s="66"/>
      <c r="C159" s="67"/>
      <c r="D159" s="68"/>
    </row>
    <row r="160" spans="2:6">
      <c r="B160" s="69"/>
      <c r="C160" s="70"/>
      <c r="D160" s="71"/>
    </row>
    <row r="161" spans="2:6">
      <c r="B161" s="72"/>
      <c r="C161" s="73"/>
      <c r="D161" s="73"/>
    </row>
    <row r="162" spans="2:6">
      <c r="B162" s="72"/>
      <c r="C162" s="73"/>
      <c r="D162" s="73"/>
    </row>
    <row r="163" spans="2:6">
      <c r="B163" s="74"/>
      <c r="C163" s="75"/>
      <c r="D163" s="75"/>
    </row>
    <row r="164" spans="2:6" ht="14.25" customHeight="1">
      <c r="C164" s="21">
        <f t="shared" ref="C164" si="2">SUM(C162:C163)</f>
        <v>0</v>
      </c>
      <c r="D164" s="21"/>
    </row>
    <row r="168" spans="2:6">
      <c r="B168" s="14" t="s">
        <v>107</v>
      </c>
    </row>
    <row r="170" spans="2:6" ht="20.25" customHeight="1">
      <c r="B170" s="63" t="s">
        <v>108</v>
      </c>
      <c r="C170" s="64" t="s">
        <v>8</v>
      </c>
      <c r="D170" s="21" t="s">
        <v>33</v>
      </c>
      <c r="E170" s="21" t="s">
        <v>34</v>
      </c>
      <c r="F170" s="21" t="s">
        <v>35</v>
      </c>
    </row>
    <row r="171" spans="2:6">
      <c r="B171" s="22" t="s">
        <v>109</v>
      </c>
      <c r="C171" s="51">
        <f>C199</f>
        <v>-783109.73</v>
      </c>
      <c r="D171" s="52">
        <f>D199</f>
        <v>-783109.73</v>
      </c>
      <c r="E171" s="52"/>
      <c r="F171" s="52"/>
    </row>
    <row r="172" spans="2:6">
      <c r="B172" s="28" t="s">
        <v>110</v>
      </c>
      <c r="C172" s="34">
        <v>146436.57</v>
      </c>
      <c r="D172" s="34">
        <v>146436.57</v>
      </c>
      <c r="E172" s="34"/>
      <c r="F172" s="34"/>
    </row>
    <row r="173" spans="2:6">
      <c r="B173" s="28" t="s">
        <v>111</v>
      </c>
      <c r="C173" s="34">
        <v>578923.52000000002</v>
      </c>
      <c r="D173" s="34">
        <v>578923.52000000002</v>
      </c>
      <c r="E173" s="34"/>
      <c r="F173" s="34"/>
    </row>
    <row r="174" spans="2:6">
      <c r="B174" s="28" t="s">
        <v>112</v>
      </c>
      <c r="C174" s="34">
        <v>46924.32</v>
      </c>
      <c r="D174" s="34">
        <v>46924.32</v>
      </c>
      <c r="E174" s="34"/>
      <c r="F174" s="34"/>
    </row>
    <row r="175" spans="2:6">
      <c r="B175" s="28" t="s">
        <v>113</v>
      </c>
      <c r="C175" s="34">
        <v>714173.63</v>
      </c>
      <c r="D175" s="34">
        <v>714173.63</v>
      </c>
      <c r="E175" s="34"/>
      <c r="F175" s="34"/>
    </row>
    <row r="176" spans="2:6">
      <c r="B176" s="28" t="s">
        <v>114</v>
      </c>
      <c r="C176" s="34">
        <v>665793.62</v>
      </c>
      <c r="D176" s="34">
        <v>665793.62</v>
      </c>
      <c r="E176" s="34"/>
      <c r="F176" s="34"/>
    </row>
    <row r="177" spans="2:6">
      <c r="B177" s="28" t="s">
        <v>115</v>
      </c>
      <c r="C177" s="34">
        <v>-8552.2000000000007</v>
      </c>
      <c r="D177" s="34">
        <v>-8552.2000000000007</v>
      </c>
      <c r="E177" s="34"/>
      <c r="F177" s="34"/>
    </row>
    <row r="178" spans="2:6">
      <c r="B178" s="28" t="s">
        <v>116</v>
      </c>
      <c r="C178" s="34">
        <v>347452.32</v>
      </c>
      <c r="D178" s="34">
        <v>347452.32</v>
      </c>
      <c r="E178" s="34"/>
      <c r="F178" s="34"/>
    </row>
    <row r="179" spans="2:6">
      <c r="B179" s="28" t="s">
        <v>117</v>
      </c>
      <c r="C179" s="34">
        <v>-200874.89</v>
      </c>
      <c r="D179" s="34">
        <v>-200874.89</v>
      </c>
      <c r="E179" s="34"/>
      <c r="F179" s="34"/>
    </row>
    <row r="180" spans="2:6">
      <c r="B180" s="28" t="s">
        <v>118</v>
      </c>
      <c r="C180" s="34">
        <v>-64110.51</v>
      </c>
      <c r="D180" s="34">
        <v>-64110.51</v>
      </c>
      <c r="E180" s="34"/>
      <c r="F180" s="34"/>
    </row>
    <row r="181" spans="2:6">
      <c r="B181" s="28" t="s">
        <v>119</v>
      </c>
      <c r="C181" s="34">
        <v>1307.3599999999999</v>
      </c>
      <c r="D181" s="34">
        <v>1307.3599999999999</v>
      </c>
      <c r="E181" s="34"/>
      <c r="F181" s="34"/>
    </row>
    <row r="182" spans="2:6">
      <c r="B182" s="28" t="s">
        <v>120</v>
      </c>
      <c r="C182" s="34">
        <v>73.150000000000006</v>
      </c>
      <c r="D182" s="34">
        <v>73.150000000000006</v>
      </c>
      <c r="E182" s="34"/>
      <c r="F182" s="34"/>
    </row>
    <row r="183" spans="2:6">
      <c r="B183" s="28" t="s">
        <v>121</v>
      </c>
      <c r="C183" s="34">
        <v>1181.4000000000001</v>
      </c>
      <c r="D183" s="34">
        <v>1181.4000000000001</v>
      </c>
      <c r="E183" s="34"/>
      <c r="F183" s="34"/>
    </row>
    <row r="184" spans="2:6">
      <c r="B184" s="28" t="s">
        <v>122</v>
      </c>
      <c r="C184" s="34">
        <v>458904.31</v>
      </c>
      <c r="D184" s="34">
        <v>458904.31</v>
      </c>
      <c r="E184" s="34"/>
      <c r="F184" s="34"/>
    </row>
    <row r="185" spans="2:6">
      <c r="B185" s="28" t="s">
        <v>123</v>
      </c>
      <c r="C185" s="34">
        <v>41029.72</v>
      </c>
      <c r="D185" s="34">
        <v>41029.72</v>
      </c>
      <c r="E185" s="34"/>
      <c r="F185" s="34"/>
    </row>
    <row r="186" spans="2:6">
      <c r="B186" s="28" t="s">
        <v>124</v>
      </c>
      <c r="C186" s="34">
        <v>-30027.5</v>
      </c>
      <c r="D186" s="34">
        <v>-30027.5</v>
      </c>
      <c r="E186" s="34"/>
      <c r="F186" s="34"/>
    </row>
    <row r="187" spans="2:6">
      <c r="B187" s="28" t="s">
        <v>125</v>
      </c>
      <c r="C187" s="34">
        <v>-4624.75</v>
      </c>
      <c r="D187" s="34">
        <v>-4624.75</v>
      </c>
      <c r="E187" s="34"/>
      <c r="F187" s="34"/>
    </row>
    <row r="188" spans="2:6">
      <c r="B188" s="28" t="s">
        <v>126</v>
      </c>
      <c r="C188" s="34">
        <v>-1749760.67</v>
      </c>
      <c r="D188" s="34">
        <v>-1749760.67</v>
      </c>
      <c r="E188" s="34"/>
      <c r="F188" s="34"/>
    </row>
    <row r="189" spans="2:6">
      <c r="B189" s="28" t="s">
        <v>127</v>
      </c>
      <c r="C189" s="34">
        <v>4000.43</v>
      </c>
      <c r="D189" s="34">
        <v>4000.43</v>
      </c>
      <c r="E189" s="34"/>
      <c r="F189" s="34"/>
    </row>
    <row r="190" spans="2:6">
      <c r="B190" s="28" t="s">
        <v>128</v>
      </c>
      <c r="C190" s="34">
        <v>1262.56</v>
      </c>
      <c r="D190" s="34">
        <v>1262.56</v>
      </c>
      <c r="E190" s="34"/>
      <c r="F190" s="34"/>
    </row>
    <row r="191" spans="2:6">
      <c r="B191" s="28" t="s">
        <v>129</v>
      </c>
      <c r="C191" s="34">
        <v>30002</v>
      </c>
      <c r="D191" s="34">
        <v>30002</v>
      </c>
      <c r="E191" s="34"/>
      <c r="F191" s="34"/>
    </row>
    <row r="192" spans="2:6">
      <c r="B192" s="28" t="s">
        <v>130</v>
      </c>
      <c r="C192" s="34">
        <v>158910</v>
      </c>
      <c r="D192" s="34">
        <v>158910</v>
      </c>
      <c r="E192" s="34"/>
      <c r="F192" s="34"/>
    </row>
    <row r="193" spans="2:6">
      <c r="B193" s="28" t="s">
        <v>131</v>
      </c>
      <c r="C193" s="34">
        <v>73047.45</v>
      </c>
      <c r="D193" s="34">
        <v>73047.45</v>
      </c>
      <c r="E193" s="34"/>
      <c r="F193" s="34"/>
    </row>
    <row r="194" spans="2:6">
      <c r="B194" s="28" t="s">
        <v>132</v>
      </c>
      <c r="C194" s="34">
        <v>-1993451.53</v>
      </c>
      <c r="D194" s="34">
        <v>-1993451.53</v>
      </c>
      <c r="E194" s="34"/>
      <c r="F194" s="34"/>
    </row>
    <row r="195" spans="2:6">
      <c r="B195" s="28" t="s">
        <v>133</v>
      </c>
      <c r="C195" s="34">
        <v>-1130.04</v>
      </c>
      <c r="D195" s="34">
        <v>-1130.04</v>
      </c>
      <c r="E195" s="34"/>
      <c r="F195" s="34"/>
    </row>
    <row r="196" spans="2:6">
      <c r="B196" s="24"/>
      <c r="C196" s="53"/>
      <c r="D196" s="34"/>
      <c r="E196" s="34"/>
      <c r="F196" s="34"/>
    </row>
    <row r="197" spans="2:6">
      <c r="B197" s="24" t="s">
        <v>134</v>
      </c>
      <c r="C197" s="34">
        <v>0</v>
      </c>
      <c r="D197" s="34"/>
      <c r="E197" s="34"/>
      <c r="F197" s="34"/>
    </row>
    <row r="198" spans="2:6">
      <c r="B198" s="30"/>
      <c r="C198" s="35"/>
      <c r="D198" s="35"/>
      <c r="E198" s="35"/>
      <c r="F198" s="35"/>
    </row>
    <row r="199" spans="2:6" ht="16.5" customHeight="1">
      <c r="C199" s="32">
        <f>SUM(C172:C195)</f>
        <v>-783109.73</v>
      </c>
      <c r="D199" s="32">
        <f>SUM(D172:D195)</f>
        <v>-783109.73</v>
      </c>
      <c r="E199" s="21">
        <f t="shared" ref="E199:F199" si="3">SUM(E197:E198)</f>
        <v>0</v>
      </c>
      <c r="F199" s="21">
        <f t="shared" si="3"/>
        <v>0</v>
      </c>
    </row>
    <row r="203" spans="2:6" ht="20.25" customHeight="1">
      <c r="B203" s="63" t="s">
        <v>135</v>
      </c>
      <c r="C203" s="64" t="s">
        <v>8</v>
      </c>
      <c r="D203" s="21" t="s">
        <v>136</v>
      </c>
      <c r="E203" s="21" t="s">
        <v>106</v>
      </c>
    </row>
    <row r="204" spans="2:6">
      <c r="B204" s="76" t="s">
        <v>137</v>
      </c>
      <c r="C204" s="77"/>
      <c r="D204" s="78"/>
      <c r="E204" s="79"/>
    </row>
    <row r="205" spans="2:6">
      <c r="B205" s="80"/>
      <c r="C205" s="81"/>
      <c r="D205" s="82"/>
      <c r="E205" s="83"/>
    </row>
    <row r="206" spans="2:6">
      <c r="B206" s="84"/>
      <c r="C206" s="85"/>
      <c r="D206" s="86"/>
      <c r="E206" s="87"/>
    </row>
    <row r="207" spans="2:6" ht="16.5" customHeight="1">
      <c r="C207" s="21">
        <f>SUM(C205:C206)</f>
        <v>0</v>
      </c>
      <c r="D207" s="88"/>
      <c r="E207" s="89"/>
    </row>
    <row r="210" spans="2:5" ht="27.75" customHeight="1">
      <c r="B210" s="63" t="s">
        <v>138</v>
      </c>
      <c r="C210" s="64" t="s">
        <v>8</v>
      </c>
      <c r="D210" s="21" t="s">
        <v>136</v>
      </c>
      <c r="E210" s="21" t="s">
        <v>106</v>
      </c>
    </row>
    <row r="211" spans="2:5">
      <c r="B211" s="76" t="s">
        <v>139</v>
      </c>
      <c r="C211" s="77"/>
      <c r="D211" s="78"/>
      <c r="E211" s="79"/>
    </row>
    <row r="212" spans="2:5">
      <c r="B212" s="80"/>
      <c r="C212" s="81"/>
      <c r="D212" s="82"/>
      <c r="E212" s="83"/>
    </row>
    <row r="213" spans="2:5">
      <c r="B213" s="84"/>
      <c r="C213" s="85"/>
      <c r="D213" s="86"/>
      <c r="E213" s="87"/>
    </row>
    <row r="214" spans="2:5" ht="15" customHeight="1">
      <c r="C214" s="21">
        <f>SUM(C212:C213)</f>
        <v>0</v>
      </c>
      <c r="D214" s="88"/>
      <c r="E214" s="89"/>
    </row>
    <row r="215" spans="2:5" ht="15">
      <c r="B215"/>
    </row>
    <row r="217" spans="2:5" ht="24" customHeight="1">
      <c r="B217" s="63" t="s">
        <v>140</v>
      </c>
      <c r="C217" s="64" t="s">
        <v>8</v>
      </c>
      <c r="D217" s="21" t="s">
        <v>136</v>
      </c>
      <c r="E217" s="21" t="s">
        <v>106</v>
      </c>
    </row>
    <row r="218" spans="2:5">
      <c r="B218" s="76" t="s">
        <v>141</v>
      </c>
      <c r="C218" s="77"/>
      <c r="D218" s="78"/>
      <c r="E218" s="79"/>
    </row>
    <row r="219" spans="2:5">
      <c r="B219" s="80"/>
      <c r="C219" s="81"/>
      <c r="D219" s="82"/>
      <c r="E219" s="83"/>
    </row>
    <row r="220" spans="2:5">
      <c r="B220" s="84"/>
      <c r="C220" s="85"/>
      <c r="D220" s="86"/>
      <c r="E220" s="87"/>
    </row>
    <row r="221" spans="2:5" ht="16.5" customHeight="1">
      <c r="C221" s="21">
        <f>SUM(C219:C220)</f>
        <v>0</v>
      </c>
      <c r="D221" s="88"/>
      <c r="E221" s="89"/>
    </row>
    <row r="224" spans="2:5" ht="24" customHeight="1">
      <c r="B224" s="63" t="s">
        <v>142</v>
      </c>
      <c r="C224" s="64" t="s">
        <v>8</v>
      </c>
      <c r="D224" s="90" t="s">
        <v>136</v>
      </c>
      <c r="E224" s="90" t="s">
        <v>45</v>
      </c>
    </row>
    <row r="225" spans="2:5">
      <c r="B225" s="76" t="s">
        <v>143</v>
      </c>
      <c r="C225" s="23"/>
      <c r="D225" s="23">
        <v>0</v>
      </c>
      <c r="E225" s="23">
        <v>0</v>
      </c>
    </row>
    <row r="226" spans="2:5">
      <c r="B226" s="28" t="s">
        <v>144</v>
      </c>
      <c r="C226" s="25">
        <v>-154372.51999999999</v>
      </c>
      <c r="D226" s="25">
        <v>0</v>
      </c>
      <c r="E226" s="25">
        <v>0</v>
      </c>
    </row>
    <row r="227" spans="2:5">
      <c r="B227" s="30"/>
      <c r="C227" s="91"/>
      <c r="D227" s="91">
        <v>0</v>
      </c>
      <c r="E227" s="91">
        <v>0</v>
      </c>
    </row>
    <row r="228" spans="2:5" ht="18.75" customHeight="1">
      <c r="C228" s="32">
        <f>SUM(C226:C227)</f>
        <v>-154372.51999999999</v>
      </c>
      <c r="D228" s="88"/>
      <c r="E228" s="89"/>
    </row>
    <row r="232" spans="2:5">
      <c r="B232" s="14" t="s">
        <v>145</v>
      </c>
    </row>
    <row r="233" spans="2:5">
      <c r="B233" s="14"/>
    </row>
    <row r="234" spans="2:5">
      <c r="B234" s="14" t="s">
        <v>146</v>
      </c>
    </row>
    <row r="236" spans="2:5" ht="24" customHeight="1">
      <c r="B236" s="92" t="s">
        <v>147</v>
      </c>
      <c r="C236" s="93" t="s">
        <v>8</v>
      </c>
      <c r="D236" s="21" t="s">
        <v>148</v>
      </c>
      <c r="E236" s="21" t="s">
        <v>45</v>
      </c>
    </row>
    <row r="237" spans="2:5">
      <c r="B237" s="22" t="s">
        <v>149</v>
      </c>
      <c r="C237" s="34"/>
      <c r="D237" s="52"/>
      <c r="E237" s="52"/>
    </row>
    <row r="238" spans="2:5">
      <c r="B238" s="34" t="s">
        <v>150</v>
      </c>
      <c r="C238" s="34">
        <v>4616.71</v>
      </c>
      <c r="D238" s="34"/>
      <c r="E238" s="34"/>
    </row>
    <row r="239" spans="2:5">
      <c r="B239" s="34" t="s">
        <v>151</v>
      </c>
      <c r="C239" s="34">
        <v>640</v>
      </c>
      <c r="D239" s="34"/>
      <c r="E239" s="34"/>
    </row>
    <row r="240" spans="2:5">
      <c r="B240" s="34" t="s">
        <v>152</v>
      </c>
      <c r="C240" s="34">
        <v>52941</v>
      </c>
      <c r="D240" s="34"/>
      <c r="E240" s="34"/>
    </row>
    <row r="241" spans="2:5">
      <c r="B241" s="2" t="s">
        <v>153</v>
      </c>
      <c r="C241" s="34">
        <v>3276</v>
      </c>
      <c r="D241" s="34"/>
      <c r="E241" s="34"/>
    </row>
    <row r="242" spans="2:5">
      <c r="B242" s="34" t="s">
        <v>154</v>
      </c>
      <c r="C242" s="34">
        <v>200</v>
      </c>
      <c r="D242" s="34"/>
      <c r="E242" s="34"/>
    </row>
    <row r="243" spans="2:5">
      <c r="B243" s="34" t="s">
        <v>155</v>
      </c>
      <c r="C243" s="34">
        <v>447.16</v>
      </c>
      <c r="D243" s="34"/>
      <c r="E243" s="34"/>
    </row>
    <row r="244" spans="2:5">
      <c r="B244" s="34" t="s">
        <v>156</v>
      </c>
      <c r="C244" s="34">
        <v>21800</v>
      </c>
      <c r="D244" s="34"/>
      <c r="E244" s="34"/>
    </row>
    <row r="245" spans="2:5">
      <c r="B245" s="34"/>
      <c r="C245" s="34"/>
      <c r="D245" s="34"/>
      <c r="E245" s="34"/>
    </row>
    <row r="246" spans="2:5">
      <c r="B246" s="94" t="s">
        <v>157</v>
      </c>
      <c r="C246" s="34"/>
      <c r="D246" s="34"/>
      <c r="E246" s="34"/>
    </row>
    <row r="247" spans="2:5">
      <c r="B247" s="34" t="s">
        <v>158</v>
      </c>
      <c r="C247" s="34">
        <v>6453590.5300000003</v>
      </c>
      <c r="D247" s="34"/>
      <c r="E247" s="34"/>
    </row>
    <row r="248" spans="2:5">
      <c r="B248" s="34" t="s">
        <v>159</v>
      </c>
      <c r="C248" s="34">
        <v>684585</v>
      </c>
      <c r="D248" s="34"/>
      <c r="E248" s="34"/>
    </row>
    <row r="249" spans="2:5">
      <c r="B249" s="34" t="s">
        <v>160</v>
      </c>
      <c r="C249" s="34">
        <v>1148799.01</v>
      </c>
      <c r="D249" s="34"/>
      <c r="E249" s="34"/>
    </row>
    <row r="250" spans="2:5">
      <c r="B250" s="34" t="s">
        <v>161</v>
      </c>
      <c r="C250" s="34">
        <v>50000</v>
      </c>
      <c r="D250" s="34"/>
      <c r="E250" s="34"/>
    </row>
    <row r="251" spans="2:5">
      <c r="B251" s="34" t="s">
        <v>162</v>
      </c>
      <c r="C251" s="34">
        <v>339190</v>
      </c>
      <c r="D251" s="34"/>
      <c r="E251" s="34"/>
    </row>
    <row r="252" spans="2:5">
      <c r="B252" s="30"/>
      <c r="C252" s="95"/>
      <c r="D252" s="35"/>
      <c r="E252" s="35"/>
    </row>
    <row r="253" spans="2:5" ht="15.75" customHeight="1">
      <c r="C253" s="32">
        <f>SUM(C237:C252)</f>
        <v>8760085.4100000001</v>
      </c>
      <c r="D253" s="88"/>
      <c r="E253" s="89"/>
    </row>
    <row r="256" spans="2:5" ht="24.75" customHeight="1">
      <c r="B256" s="92" t="s">
        <v>163</v>
      </c>
      <c r="C256" s="93" t="s">
        <v>8</v>
      </c>
      <c r="D256" s="21" t="s">
        <v>148</v>
      </c>
      <c r="E256" s="21" t="s">
        <v>45</v>
      </c>
    </row>
    <row r="257" spans="2:5" ht="25.5">
      <c r="B257" s="96" t="s">
        <v>164</v>
      </c>
      <c r="C257" s="52"/>
      <c r="D257" s="52"/>
      <c r="E257" s="52"/>
    </row>
    <row r="258" spans="2:5">
      <c r="B258" s="24"/>
      <c r="C258" s="34"/>
      <c r="D258" s="34"/>
      <c r="E258" s="34"/>
    </row>
    <row r="259" spans="2:5">
      <c r="B259" s="24"/>
      <c r="C259" s="34"/>
      <c r="D259" s="34"/>
      <c r="E259" s="34"/>
    </row>
    <row r="260" spans="2:5">
      <c r="B260" s="30"/>
      <c r="C260" s="35"/>
      <c r="D260" s="35"/>
      <c r="E260" s="35"/>
    </row>
    <row r="261" spans="2:5" ht="16.5" customHeight="1">
      <c r="C261" s="21">
        <f>SUM(C259:C260)</f>
        <v>0</v>
      </c>
      <c r="D261" s="88"/>
      <c r="E261" s="89"/>
    </row>
    <row r="265" spans="2:5">
      <c r="B265" s="14" t="s">
        <v>165</v>
      </c>
    </row>
    <row r="267" spans="2:5" ht="26.25" customHeight="1">
      <c r="B267" s="92" t="s">
        <v>166</v>
      </c>
      <c r="C267" s="93" t="s">
        <v>8</v>
      </c>
      <c r="D267" s="21" t="s">
        <v>167</v>
      </c>
      <c r="E267" s="21" t="s">
        <v>168</v>
      </c>
    </row>
    <row r="268" spans="2:5">
      <c r="B268" s="76" t="s">
        <v>169</v>
      </c>
      <c r="C268" s="34"/>
      <c r="D268" s="34"/>
      <c r="E268" s="52">
        <v>0</v>
      </c>
    </row>
    <row r="269" spans="2:5">
      <c r="B269" s="27" t="s">
        <v>170</v>
      </c>
      <c r="C269" s="34">
        <v>480361.89</v>
      </c>
      <c r="D269" s="34">
        <v>0.58438511737693133</v>
      </c>
      <c r="E269" s="34">
        <v>0</v>
      </c>
    </row>
    <row r="270" spans="2:5">
      <c r="B270" s="27" t="s">
        <v>171</v>
      </c>
      <c r="C270" s="34">
        <v>78328.88</v>
      </c>
      <c r="D270" s="34">
        <v>9.5291139213403403E-2</v>
      </c>
      <c r="E270" s="34">
        <v>0</v>
      </c>
    </row>
    <row r="271" spans="2:5">
      <c r="B271" s="27" t="s">
        <v>172</v>
      </c>
      <c r="C271" s="34">
        <v>1867.11</v>
      </c>
      <c r="D271" s="34">
        <v>2.271436013597253E-3</v>
      </c>
      <c r="E271" s="34"/>
    </row>
    <row r="272" spans="2:5">
      <c r="B272" s="27" t="s">
        <v>173</v>
      </c>
      <c r="C272" s="34">
        <v>151144.43</v>
      </c>
      <c r="D272" s="34">
        <v>0.18387502694358077</v>
      </c>
      <c r="E272" s="34"/>
    </row>
    <row r="273" spans="2:5">
      <c r="B273" s="27" t="s">
        <v>174</v>
      </c>
      <c r="C273" s="34">
        <v>179.4</v>
      </c>
      <c r="D273" s="34">
        <v>2.1824939121923575E-4</v>
      </c>
      <c r="E273" s="34"/>
    </row>
    <row r="274" spans="2:5">
      <c r="B274" s="27" t="s">
        <v>175</v>
      </c>
      <c r="C274" s="34">
        <v>15019.04</v>
      </c>
      <c r="D274" s="34">
        <v>1.8271440003887127E-2</v>
      </c>
      <c r="E274" s="34"/>
    </row>
    <row r="275" spans="2:5">
      <c r="B275" s="27" t="s">
        <v>176</v>
      </c>
      <c r="C275" s="34">
        <v>12295.94</v>
      </c>
      <c r="D275" s="34">
        <v>1.4958647823122907E-2</v>
      </c>
      <c r="E275" s="34"/>
    </row>
    <row r="276" spans="2:5">
      <c r="B276" s="27" t="s">
        <v>177</v>
      </c>
      <c r="C276" s="34">
        <v>106.63</v>
      </c>
      <c r="D276" s="34">
        <v>1.2972091742311653E-4</v>
      </c>
      <c r="E276" s="34"/>
    </row>
    <row r="277" spans="2:5">
      <c r="B277" s="27" t="s">
        <v>178</v>
      </c>
      <c r="C277" s="34">
        <v>1772.6</v>
      </c>
      <c r="D277" s="34">
        <v>2.1564597038752353E-3</v>
      </c>
      <c r="E277" s="34"/>
    </row>
    <row r="278" spans="2:5">
      <c r="B278" s="27" t="s">
        <v>179</v>
      </c>
      <c r="C278" s="34">
        <v>313.3</v>
      </c>
      <c r="D278" s="34">
        <v>3.8114567596982476E-4</v>
      </c>
      <c r="E278" s="34"/>
    </row>
    <row r="279" spans="2:5">
      <c r="B279" s="27" t="s">
        <v>180</v>
      </c>
      <c r="C279" s="34">
        <v>1540.5</v>
      </c>
      <c r="D279" s="34">
        <v>1.8740980332956113E-3</v>
      </c>
      <c r="E279" s="34"/>
    </row>
    <row r="280" spans="2:5">
      <c r="B280" s="27" t="s">
        <v>181</v>
      </c>
      <c r="C280" s="34">
        <v>492.5</v>
      </c>
      <c r="D280" s="34">
        <v>5.9915175683095654E-4</v>
      </c>
      <c r="E280" s="34"/>
    </row>
    <row r="281" spans="2:5">
      <c r="B281" s="27" t="s">
        <v>182</v>
      </c>
      <c r="C281" s="34">
        <v>496</v>
      </c>
      <c r="D281" s="34">
        <v>6.0340968809777555E-4</v>
      </c>
      <c r="E281" s="34"/>
    </row>
    <row r="282" spans="2:5">
      <c r="B282" s="27" t="s">
        <v>183</v>
      </c>
      <c r="C282" s="34">
        <v>10792</v>
      </c>
      <c r="D282" s="34">
        <v>1.3129026923288696E-2</v>
      </c>
      <c r="E282" s="34"/>
    </row>
    <row r="283" spans="2:5">
      <c r="B283" s="27" t="s">
        <v>184</v>
      </c>
      <c r="C283" s="34">
        <v>1908</v>
      </c>
      <c r="D283" s="34">
        <v>2.3211808163116042E-3</v>
      </c>
      <c r="E283" s="34"/>
    </row>
    <row r="284" spans="2:5">
      <c r="B284" s="27" t="s">
        <v>185</v>
      </c>
      <c r="C284" s="34">
        <v>3373.4</v>
      </c>
      <c r="D284" s="34">
        <v>4.1039158101391854E-3</v>
      </c>
      <c r="E284" s="34"/>
    </row>
    <row r="285" spans="2:5">
      <c r="B285" s="27" t="s">
        <v>186</v>
      </c>
      <c r="C285" s="34">
        <v>2107.44</v>
      </c>
      <c r="D285" s="34">
        <v>2.5638099054128547E-3</v>
      </c>
      <c r="E285" s="34"/>
    </row>
    <row r="286" spans="2:5">
      <c r="B286" s="27" t="s">
        <v>187</v>
      </c>
      <c r="C286" s="34">
        <v>2463.2800000000002</v>
      </c>
      <c r="D286" s="34">
        <v>2.9967076945513881E-3</v>
      </c>
      <c r="E286" s="34"/>
    </row>
    <row r="287" spans="2:5">
      <c r="B287" s="27" t="s">
        <v>188</v>
      </c>
      <c r="C287" s="34">
        <v>5458.5</v>
      </c>
      <c r="D287" s="34">
        <v>6.6405479485518301E-3</v>
      </c>
      <c r="E287" s="34"/>
    </row>
    <row r="288" spans="2:5">
      <c r="B288" s="27" t="s">
        <v>189</v>
      </c>
      <c r="C288" s="34">
        <v>20999.52</v>
      </c>
      <c r="D288" s="34">
        <v>2.5547003656054432E-2</v>
      </c>
      <c r="E288" s="34"/>
    </row>
    <row r="289" spans="2:7">
      <c r="B289" s="27" t="s">
        <v>190</v>
      </c>
      <c r="C289" s="34">
        <v>573</v>
      </c>
      <c r="D289" s="34">
        <v>6.9708417596779312E-4</v>
      </c>
      <c r="E289" s="34"/>
    </row>
    <row r="290" spans="2:7">
      <c r="B290" s="27" t="s">
        <v>191</v>
      </c>
      <c r="C290" s="34">
        <v>4416.32</v>
      </c>
      <c r="D290" s="34">
        <v>5.3726820035079996E-3</v>
      </c>
      <c r="E290" s="34"/>
    </row>
    <row r="291" spans="2:7">
      <c r="B291" s="27" t="s">
        <v>192</v>
      </c>
      <c r="C291" s="34">
        <v>4053.01</v>
      </c>
      <c r="D291" s="34">
        <v>4.9306965724942847E-3</v>
      </c>
      <c r="E291" s="34"/>
    </row>
    <row r="292" spans="2:7">
      <c r="B292" s="27" t="s">
        <v>193</v>
      </c>
      <c r="C292" s="34">
        <v>8558.73</v>
      </c>
      <c r="D292" s="34">
        <v>1.0412138306074745E-2</v>
      </c>
      <c r="E292" s="34"/>
    </row>
    <row r="293" spans="2:7">
      <c r="B293" s="27" t="s">
        <v>194</v>
      </c>
      <c r="C293" s="34">
        <v>13151</v>
      </c>
      <c r="D293" s="34">
        <v>1.5998872597124687E-2</v>
      </c>
      <c r="E293" s="34"/>
    </row>
    <row r="294" spans="2:7">
      <c r="B294" s="27" t="s">
        <v>195</v>
      </c>
      <c r="C294" s="34">
        <v>223</v>
      </c>
      <c r="D294" s="34">
        <v>2.7129104928589503E-4</v>
      </c>
      <c r="E294" s="34"/>
    </row>
    <row r="295" spans="2:7">
      <c r="B295" s="27"/>
      <c r="C295" s="34"/>
      <c r="D295" s="34">
        <v>0</v>
      </c>
      <c r="E295" s="34"/>
    </row>
    <row r="296" spans="2:7">
      <c r="B296" s="27"/>
      <c r="C296" s="34"/>
      <c r="D296" s="34">
        <f>C296/C297</f>
        <v>0</v>
      </c>
      <c r="E296" s="35"/>
    </row>
    <row r="297" spans="2:7" ht="15.75" customHeight="1">
      <c r="C297" s="97">
        <f>SUM(C269:C296)</f>
        <v>821995.42</v>
      </c>
      <c r="D297" s="98">
        <f>SUM(D269:D296)*100</f>
        <v>100.00000000000003</v>
      </c>
      <c r="E297" s="61"/>
    </row>
    <row r="301" spans="2:7">
      <c r="B301" s="14" t="s">
        <v>196</v>
      </c>
    </row>
    <row r="303" spans="2:7" ht="28.5" customHeight="1">
      <c r="B303" s="63" t="s">
        <v>197</v>
      </c>
      <c r="C303" s="64" t="s">
        <v>54</v>
      </c>
      <c r="D303" s="90" t="s">
        <v>55</v>
      </c>
      <c r="E303" s="90" t="s">
        <v>198</v>
      </c>
      <c r="F303" s="99" t="s">
        <v>9</v>
      </c>
      <c r="G303" s="64" t="s">
        <v>136</v>
      </c>
    </row>
    <row r="304" spans="2:7">
      <c r="B304" s="76" t="s">
        <v>199</v>
      </c>
      <c r="C304" s="23"/>
      <c r="D304" s="23"/>
      <c r="E304" s="23">
        <v>0</v>
      </c>
      <c r="F304" s="23">
        <v>0</v>
      </c>
      <c r="G304" s="100">
        <v>0</v>
      </c>
    </row>
    <row r="305" spans="2:7">
      <c r="B305" s="27" t="s">
        <v>200</v>
      </c>
      <c r="C305" s="25">
        <v>89806950.049999997</v>
      </c>
      <c r="D305" s="25">
        <v>89806950.049999997</v>
      </c>
      <c r="E305" s="25">
        <v>0</v>
      </c>
      <c r="F305" s="25"/>
      <c r="G305" s="26"/>
    </row>
    <row r="306" spans="2:7">
      <c r="B306" s="42"/>
      <c r="C306" s="31"/>
      <c r="D306" s="31"/>
      <c r="E306" s="31"/>
      <c r="F306" s="31"/>
      <c r="G306" s="44"/>
    </row>
    <row r="307" spans="2:7" ht="19.5" customHeight="1">
      <c r="C307" s="32">
        <f>SUM(C305:C306)</f>
        <v>89806950.049999997</v>
      </c>
      <c r="D307" s="32">
        <f t="shared" ref="D307:E307" si="4">SUM(D305:D306)</f>
        <v>89806950.049999997</v>
      </c>
      <c r="E307" s="32">
        <f t="shared" si="4"/>
        <v>0</v>
      </c>
      <c r="F307" s="101"/>
      <c r="G307" s="102"/>
    </row>
    <row r="310" spans="2:7">
      <c r="B310" s="103"/>
      <c r="C310" s="103"/>
      <c r="D310" s="103"/>
      <c r="E310" s="103"/>
      <c r="F310" s="103"/>
    </row>
    <row r="311" spans="2:7" ht="27" customHeight="1">
      <c r="B311" s="92" t="s">
        <v>201</v>
      </c>
      <c r="C311" s="93" t="s">
        <v>54</v>
      </c>
      <c r="D311" s="21" t="s">
        <v>55</v>
      </c>
      <c r="E311" s="21" t="s">
        <v>198</v>
      </c>
      <c r="F311" s="104" t="s">
        <v>136</v>
      </c>
    </row>
    <row r="312" spans="2:7">
      <c r="B312" s="76" t="s">
        <v>202</v>
      </c>
      <c r="C312" s="23"/>
      <c r="D312" s="25"/>
      <c r="E312" s="25"/>
      <c r="F312" s="105"/>
      <c r="G312" s="72"/>
    </row>
    <row r="313" spans="2:7">
      <c r="B313" s="25" t="s">
        <v>203</v>
      </c>
      <c r="C313" s="25">
        <v>4012062.36</v>
      </c>
      <c r="D313" s="25">
        <v>7938089.9900000002</v>
      </c>
      <c r="E313" s="25">
        <v>3926027.63</v>
      </c>
      <c r="F313" s="25"/>
      <c r="G313" s="72"/>
    </row>
    <row r="314" spans="2:7">
      <c r="B314" s="25" t="s">
        <v>204</v>
      </c>
      <c r="C314" s="25">
        <v>-64245</v>
      </c>
      <c r="D314" s="25">
        <v>-64245</v>
      </c>
      <c r="E314" s="25">
        <v>0</v>
      </c>
      <c r="F314" s="25"/>
      <c r="G314" s="72"/>
    </row>
    <row r="315" spans="2:7">
      <c r="B315" s="25" t="s">
        <v>205</v>
      </c>
      <c r="C315" s="25">
        <v>-45000</v>
      </c>
      <c r="D315" s="25">
        <v>-45000</v>
      </c>
      <c r="E315" s="25">
        <v>0</v>
      </c>
      <c r="F315" s="25"/>
      <c r="G315" s="72"/>
    </row>
    <row r="316" spans="2:7">
      <c r="B316" s="25" t="s">
        <v>206</v>
      </c>
      <c r="C316" s="25">
        <v>-1582433.57</v>
      </c>
      <c r="D316" s="25">
        <v>-1582433.57</v>
      </c>
      <c r="E316" s="25">
        <v>0</v>
      </c>
      <c r="F316" s="25"/>
      <c r="G316" s="72"/>
    </row>
    <row r="317" spans="2:7">
      <c r="B317" s="25" t="s">
        <v>207</v>
      </c>
      <c r="C317" s="25">
        <v>9837321.8100000005</v>
      </c>
      <c r="D317" s="25">
        <v>9837321.8100000005</v>
      </c>
      <c r="E317" s="25">
        <v>0</v>
      </c>
      <c r="F317" s="25"/>
      <c r="G317" s="9"/>
    </row>
    <row r="318" spans="2:7">
      <c r="B318" s="25" t="s">
        <v>208</v>
      </c>
      <c r="C318" s="25">
        <v>2611758.7599999998</v>
      </c>
      <c r="D318" s="25">
        <v>2611758.7599999998</v>
      </c>
      <c r="E318" s="25">
        <v>0</v>
      </c>
      <c r="F318" s="25"/>
      <c r="G318" s="9"/>
    </row>
    <row r="319" spans="2:7">
      <c r="B319" s="25" t="s">
        <v>209</v>
      </c>
      <c r="C319" s="25">
        <v>0</v>
      </c>
      <c r="D319" s="25">
        <v>595</v>
      </c>
      <c r="E319" s="25">
        <v>595</v>
      </c>
      <c r="F319" s="25"/>
      <c r="G319" s="9"/>
    </row>
    <row r="320" spans="2:7">
      <c r="B320" s="25" t="s">
        <v>210</v>
      </c>
      <c r="C320" s="25">
        <v>1148740.58</v>
      </c>
      <c r="D320" s="25">
        <v>1148740.58</v>
      </c>
      <c r="E320" s="25">
        <v>0</v>
      </c>
      <c r="F320" s="25"/>
      <c r="G320" s="9"/>
    </row>
    <row r="321" spans="2:6">
      <c r="B321" s="25" t="s">
        <v>211</v>
      </c>
      <c r="C321" s="25">
        <v>2630261.48</v>
      </c>
      <c r="D321" s="25">
        <v>2630261.48</v>
      </c>
      <c r="E321" s="25">
        <v>0</v>
      </c>
      <c r="F321" s="25"/>
    </row>
    <row r="322" spans="2:6">
      <c r="B322" s="25" t="s">
        <v>212</v>
      </c>
      <c r="C322" s="25">
        <v>0</v>
      </c>
      <c r="D322" s="25">
        <v>205</v>
      </c>
      <c r="E322" s="25">
        <v>205</v>
      </c>
      <c r="F322" s="25"/>
    </row>
    <row r="323" spans="2:6">
      <c r="B323" s="30"/>
      <c r="C323" s="31"/>
      <c r="D323" s="31"/>
      <c r="E323" s="31"/>
      <c r="F323" s="44"/>
    </row>
    <row r="324" spans="2:6" ht="20.25" customHeight="1">
      <c r="C324" s="32">
        <f>SUM(C313:C322)</f>
        <v>18548466.420000002</v>
      </c>
      <c r="D324" s="32">
        <f>SUM(D312:D322)</f>
        <v>22475294.050000001</v>
      </c>
      <c r="E324" s="32">
        <f>SUM(E312:E322)</f>
        <v>3926827.63</v>
      </c>
      <c r="F324" s="102"/>
    </row>
    <row r="328" spans="2:6">
      <c r="B328" s="14" t="s">
        <v>213</v>
      </c>
    </row>
    <row r="330" spans="2:6" ht="30.75" customHeight="1">
      <c r="B330" s="92" t="s">
        <v>214</v>
      </c>
      <c r="C330" s="64" t="s">
        <v>54</v>
      </c>
      <c r="D330" s="21" t="s">
        <v>55</v>
      </c>
      <c r="E330" s="21" t="s">
        <v>56</v>
      </c>
    </row>
    <row r="331" spans="2:6">
      <c r="B331" s="76" t="s">
        <v>215</v>
      </c>
      <c r="C331" s="25"/>
      <c r="D331" s="25"/>
      <c r="E331" s="25"/>
    </row>
    <row r="332" spans="2:6">
      <c r="B332" s="25" t="s">
        <v>216</v>
      </c>
      <c r="C332" s="25">
        <v>18935.66</v>
      </c>
      <c r="D332" s="25">
        <v>18935.66</v>
      </c>
      <c r="E332" s="25">
        <v>0</v>
      </c>
    </row>
    <row r="333" spans="2:6">
      <c r="B333" s="25" t="s">
        <v>217</v>
      </c>
      <c r="C333" s="25">
        <v>-4033204.25</v>
      </c>
      <c r="D333" s="25">
        <v>-679955.6</v>
      </c>
      <c r="E333" s="25">
        <v>3353248.65</v>
      </c>
    </row>
    <row r="334" spans="2:6">
      <c r="B334" s="25" t="s">
        <v>218</v>
      </c>
      <c r="C334" s="25">
        <v>1846589.4399999999</v>
      </c>
      <c r="D334" s="25">
        <v>1898529.22</v>
      </c>
      <c r="E334" s="25">
        <v>51939.78</v>
      </c>
    </row>
    <row r="335" spans="2:6">
      <c r="B335" s="25" t="s">
        <v>219</v>
      </c>
      <c r="C335" s="25">
        <v>197397.39</v>
      </c>
      <c r="D335" s="25">
        <v>1752584.88</v>
      </c>
      <c r="E335" s="25">
        <v>1555187.49</v>
      </c>
    </row>
    <row r="336" spans="2:6">
      <c r="B336" s="25" t="s">
        <v>220</v>
      </c>
      <c r="C336" s="25">
        <v>10005.709999999999</v>
      </c>
      <c r="D336" s="25">
        <v>10005.709999999999</v>
      </c>
      <c r="E336" s="25">
        <v>0</v>
      </c>
    </row>
    <row r="337" spans="2:5">
      <c r="B337" s="25" t="s">
        <v>221</v>
      </c>
      <c r="C337" s="25">
        <v>10007.5</v>
      </c>
      <c r="D337" s="25">
        <v>10007.5</v>
      </c>
      <c r="E337" s="25">
        <v>0</v>
      </c>
    </row>
    <row r="338" spans="2:5">
      <c r="B338" s="25" t="s">
        <v>222</v>
      </c>
      <c r="C338" s="25">
        <v>6238058.6799999997</v>
      </c>
      <c r="D338" s="25">
        <v>6103449.3799999999</v>
      </c>
      <c r="E338" s="25">
        <v>-134609.29999999999</v>
      </c>
    </row>
    <row r="339" spans="2:5">
      <c r="B339" s="25" t="s">
        <v>223</v>
      </c>
      <c r="C339" s="25">
        <v>10157.77</v>
      </c>
      <c r="D339" s="25">
        <v>10157.77</v>
      </c>
      <c r="E339" s="25">
        <v>0</v>
      </c>
    </row>
    <row r="340" spans="2:5">
      <c r="B340" s="25" t="s">
        <v>224</v>
      </c>
      <c r="C340" s="25">
        <v>-201102.86</v>
      </c>
      <c r="D340" s="25">
        <v>-201102.86</v>
      </c>
      <c r="E340" s="25">
        <v>0</v>
      </c>
    </row>
    <row r="341" spans="2:5">
      <c r="B341" s="25" t="s">
        <v>225</v>
      </c>
      <c r="C341" s="25">
        <v>4519479.67</v>
      </c>
      <c r="D341" s="25">
        <v>4519479.67</v>
      </c>
      <c r="E341" s="25">
        <v>0</v>
      </c>
    </row>
    <row r="342" spans="2:5">
      <c r="B342" s="25" t="s">
        <v>226</v>
      </c>
      <c r="C342" s="25">
        <v>-290</v>
      </c>
      <c r="D342" s="25">
        <v>-290</v>
      </c>
      <c r="E342" s="25">
        <v>0</v>
      </c>
    </row>
    <row r="343" spans="2:5">
      <c r="B343" s="25" t="s">
        <v>227</v>
      </c>
      <c r="C343" s="25">
        <v>-1155</v>
      </c>
      <c r="D343" s="25">
        <v>-1155</v>
      </c>
      <c r="E343" s="25">
        <v>0</v>
      </c>
    </row>
    <row r="344" spans="2:5">
      <c r="B344" s="25" t="s">
        <v>228</v>
      </c>
      <c r="C344" s="25">
        <v>-2340239</v>
      </c>
      <c r="D344" s="25">
        <v>-2340239</v>
      </c>
      <c r="E344" s="25">
        <v>0</v>
      </c>
    </row>
    <row r="345" spans="2:5">
      <c r="B345" s="25" t="s">
        <v>229</v>
      </c>
      <c r="C345" s="25">
        <v>-90838.75</v>
      </c>
      <c r="D345" s="25">
        <v>-90838.75</v>
      </c>
      <c r="E345" s="25">
        <v>0</v>
      </c>
    </row>
    <row r="346" spans="2:5">
      <c r="B346" s="25" t="s">
        <v>230</v>
      </c>
      <c r="C346" s="25">
        <v>1994082.72</v>
      </c>
      <c r="D346" s="25">
        <v>1994082.72</v>
      </c>
      <c r="E346" s="25">
        <v>0</v>
      </c>
    </row>
    <row r="347" spans="2:5">
      <c r="B347" s="25" t="s">
        <v>231</v>
      </c>
      <c r="C347" s="25">
        <v>6172</v>
      </c>
      <c r="D347" s="25">
        <v>6172</v>
      </c>
      <c r="E347" s="25">
        <v>0</v>
      </c>
    </row>
    <row r="348" spans="2:5">
      <c r="B348" s="25" t="s">
        <v>232</v>
      </c>
      <c r="C348" s="25">
        <v>1160.4000000000001</v>
      </c>
      <c r="D348" s="25">
        <v>1160.4000000000001</v>
      </c>
      <c r="E348" s="25">
        <v>0</v>
      </c>
    </row>
    <row r="349" spans="2:5">
      <c r="B349" s="25" t="s">
        <v>233</v>
      </c>
      <c r="C349" s="25">
        <v>1160.4000000000001</v>
      </c>
      <c r="D349" s="25">
        <v>1160.4000000000001</v>
      </c>
      <c r="E349" s="25">
        <v>0</v>
      </c>
    </row>
    <row r="350" spans="2:5">
      <c r="B350" s="25" t="s">
        <v>234</v>
      </c>
      <c r="C350" s="25">
        <v>10000</v>
      </c>
      <c r="D350" s="25">
        <v>10000</v>
      </c>
      <c r="E350" s="25">
        <v>0</v>
      </c>
    </row>
    <row r="351" spans="2:5">
      <c r="B351" s="25" t="s">
        <v>235</v>
      </c>
      <c r="C351" s="25">
        <v>-1</v>
      </c>
      <c r="D351" s="25">
        <v>-1</v>
      </c>
      <c r="E351" s="25">
        <v>0</v>
      </c>
    </row>
    <row r="352" spans="2:5">
      <c r="B352" s="25" t="s">
        <v>236</v>
      </c>
      <c r="C352" s="25">
        <v>38961.47</v>
      </c>
      <c r="D352" s="25">
        <v>38961.47</v>
      </c>
      <c r="E352" s="25">
        <v>0</v>
      </c>
    </row>
    <row r="353" spans="2:7">
      <c r="B353" s="25" t="s">
        <v>237</v>
      </c>
      <c r="C353" s="25">
        <v>857546.06</v>
      </c>
      <c r="D353" s="25">
        <v>857546.06</v>
      </c>
      <c r="E353" s="25">
        <v>0</v>
      </c>
    </row>
    <row r="354" spans="2:7">
      <c r="B354" s="25" t="s">
        <v>238</v>
      </c>
      <c r="C354" s="25">
        <v>0</v>
      </c>
      <c r="D354" s="25">
        <v>-47441.35</v>
      </c>
      <c r="E354" s="25">
        <v>-47441.35</v>
      </c>
    </row>
    <row r="355" spans="2:7">
      <c r="B355" s="31"/>
      <c r="C355" s="25"/>
      <c r="D355" s="25"/>
      <c r="E355" s="25"/>
    </row>
    <row r="356" spans="2:7" ht="21.75" customHeight="1">
      <c r="C356" s="32">
        <f>SUM(C332:C353)</f>
        <v>9092884.0099999998</v>
      </c>
      <c r="D356" s="32">
        <f>SUM(D332:D353)</f>
        <v>13918650.630000003</v>
      </c>
      <c r="E356" s="32">
        <f>SUM(E332:E353)</f>
        <v>4825766.62</v>
      </c>
    </row>
    <row r="359" spans="2:7" ht="24" customHeight="1">
      <c r="B359" s="92" t="s">
        <v>239</v>
      </c>
      <c r="C359" s="93" t="s">
        <v>56</v>
      </c>
      <c r="D359" s="21" t="s">
        <v>240</v>
      </c>
      <c r="E359" s="9"/>
    </row>
    <row r="360" spans="2:7">
      <c r="B360" s="22" t="s">
        <v>241</v>
      </c>
      <c r="C360" s="100"/>
      <c r="D360" s="23"/>
      <c r="E360" s="39"/>
    </row>
    <row r="361" spans="2:7">
      <c r="B361" s="24"/>
      <c r="C361" s="26"/>
      <c r="D361" s="25"/>
      <c r="E361" s="39"/>
    </row>
    <row r="362" spans="2:7">
      <c r="B362" s="24" t="s">
        <v>242</v>
      </c>
      <c r="C362" s="26"/>
      <c r="D362" s="25"/>
      <c r="E362" s="39"/>
    </row>
    <row r="363" spans="2:7">
      <c r="B363" s="24"/>
      <c r="C363" s="26"/>
      <c r="D363" s="25"/>
      <c r="E363" s="39"/>
    </row>
    <row r="364" spans="2:7">
      <c r="B364" s="24" t="s">
        <v>60</v>
      </c>
      <c r="C364" s="26"/>
      <c r="D364" s="25"/>
      <c r="E364" s="39"/>
    </row>
    <row r="365" spans="2:7">
      <c r="B365" s="28"/>
      <c r="C365" s="106"/>
      <c r="D365" s="25"/>
      <c r="E365" s="39"/>
    </row>
    <row r="366" spans="2:7">
      <c r="B366" s="24" t="s">
        <v>100</v>
      </c>
      <c r="C366" s="26"/>
      <c r="D366" s="25"/>
      <c r="E366" s="39"/>
      <c r="F366" s="9"/>
      <c r="G366" s="9"/>
    </row>
    <row r="367" spans="2:7">
      <c r="B367" s="30"/>
      <c r="C367" s="44"/>
      <c r="D367" s="31"/>
      <c r="E367" s="39"/>
      <c r="F367" s="9"/>
      <c r="G367" s="9"/>
    </row>
    <row r="368" spans="2:7" ht="18" customHeight="1">
      <c r="C368" s="32">
        <f>SUM(C365:C367)</f>
        <v>0</v>
      </c>
      <c r="D368" s="21"/>
      <c r="E368" s="9"/>
      <c r="F368" s="9"/>
      <c r="G368" s="9"/>
    </row>
    <row r="369" spans="2:7">
      <c r="F369" s="9"/>
      <c r="G369" s="9"/>
    </row>
    <row r="370" spans="2:7" ht="15">
      <c r="B370" t="s">
        <v>243</v>
      </c>
      <c r="F370" s="9"/>
      <c r="G370" s="9"/>
    </row>
    <row r="371" spans="2:7">
      <c r="F371" s="9"/>
      <c r="G371" s="9"/>
    </row>
    <row r="372" spans="2:7">
      <c r="F372" s="9"/>
      <c r="G372" s="9"/>
    </row>
    <row r="373" spans="2:7">
      <c r="B373" s="14" t="s">
        <v>244</v>
      </c>
      <c r="F373" s="9"/>
      <c r="G373" s="9"/>
    </row>
    <row r="374" spans="2:7" ht="12" customHeight="1">
      <c r="B374" s="14" t="s">
        <v>245</v>
      </c>
      <c r="F374" s="9"/>
      <c r="G374" s="9"/>
    </row>
    <row r="375" spans="2:7">
      <c r="B375" s="107"/>
      <c r="C375" s="107"/>
      <c r="D375" s="107"/>
      <c r="E375" s="107"/>
      <c r="F375" s="9"/>
      <c r="G375" s="9"/>
    </row>
    <row r="376" spans="2:7">
      <c r="B376" s="108"/>
      <c r="C376" s="108"/>
      <c r="D376" s="108"/>
      <c r="E376" s="108"/>
      <c r="F376" s="9"/>
      <c r="G376" s="9"/>
    </row>
    <row r="377" spans="2:7">
      <c r="B377" s="109" t="s">
        <v>246</v>
      </c>
      <c r="C377" s="110"/>
      <c r="D377" s="110"/>
      <c r="E377" s="111"/>
      <c r="F377" s="9"/>
      <c r="G377" s="9"/>
    </row>
    <row r="378" spans="2:7">
      <c r="B378" s="112" t="s">
        <v>247</v>
      </c>
      <c r="C378" s="113"/>
      <c r="D378" s="113"/>
      <c r="E378" s="114"/>
      <c r="F378" s="9"/>
      <c r="G378" s="115"/>
    </row>
    <row r="379" spans="2:7">
      <c r="B379" s="116" t="s">
        <v>248</v>
      </c>
      <c r="C379" s="117"/>
      <c r="D379" s="117"/>
      <c r="E379" s="118"/>
      <c r="F379" s="9"/>
      <c r="G379" s="115"/>
    </row>
    <row r="380" spans="2:7">
      <c r="B380" s="119" t="s">
        <v>249</v>
      </c>
      <c r="C380" s="120"/>
      <c r="E380" s="121">
        <v>8760085.4100000001</v>
      </c>
      <c r="F380" s="9"/>
      <c r="G380" s="115"/>
    </row>
    <row r="381" spans="2:7">
      <c r="B381" s="122"/>
      <c r="C381" s="122"/>
      <c r="D381" s="9"/>
      <c r="F381" s="9"/>
      <c r="G381" s="115"/>
    </row>
    <row r="382" spans="2:7">
      <c r="B382" s="123" t="s">
        <v>250</v>
      </c>
      <c r="C382" s="123"/>
      <c r="D382" s="124"/>
      <c r="E382" s="125">
        <v>0</v>
      </c>
      <c r="F382" s="9"/>
      <c r="G382" s="9"/>
    </row>
    <row r="383" spans="2:7">
      <c r="B383" s="126" t="s">
        <v>251</v>
      </c>
      <c r="C383" s="126"/>
      <c r="D383" s="127" t="s">
        <v>252</v>
      </c>
      <c r="E383" s="128"/>
      <c r="F383" s="9"/>
      <c r="G383" s="9"/>
    </row>
    <row r="384" spans="2:7">
      <c r="B384" s="126" t="s">
        <v>253</v>
      </c>
      <c r="C384" s="126"/>
      <c r="D384" s="127" t="s">
        <v>252</v>
      </c>
      <c r="E384" s="128"/>
      <c r="F384" s="9"/>
      <c r="G384" s="9"/>
    </row>
    <row r="385" spans="2:7">
      <c r="B385" s="126" t="s">
        <v>254</v>
      </c>
      <c r="C385" s="126"/>
      <c r="D385" s="127" t="s">
        <v>252</v>
      </c>
      <c r="E385" s="128"/>
      <c r="F385" s="9"/>
      <c r="G385" s="9"/>
    </row>
    <row r="386" spans="2:7">
      <c r="B386" s="126" t="s">
        <v>255</v>
      </c>
      <c r="C386" s="126"/>
      <c r="D386" s="127" t="s">
        <v>252</v>
      </c>
      <c r="E386" s="128"/>
      <c r="F386" s="9"/>
      <c r="G386" s="9"/>
    </row>
    <row r="387" spans="2:7">
      <c r="B387" s="129" t="s">
        <v>256</v>
      </c>
      <c r="C387" s="130"/>
      <c r="D387" s="127" t="s">
        <v>252</v>
      </c>
      <c r="E387" s="128"/>
      <c r="F387" s="9"/>
      <c r="G387" s="9"/>
    </row>
    <row r="388" spans="2:7">
      <c r="B388" s="122"/>
      <c r="C388" s="122"/>
      <c r="D388" s="9"/>
      <c r="F388" s="9"/>
      <c r="G388" s="9"/>
    </row>
    <row r="389" spans="2:7">
      <c r="B389" s="123" t="s">
        <v>257</v>
      </c>
      <c r="C389" s="123"/>
      <c r="D389" s="124"/>
      <c r="E389" s="125">
        <v>0</v>
      </c>
      <c r="F389" s="9"/>
      <c r="G389" s="9"/>
    </row>
    <row r="390" spans="2:7">
      <c r="B390" s="126" t="s">
        <v>258</v>
      </c>
      <c r="C390" s="126"/>
      <c r="D390" s="127" t="s">
        <v>252</v>
      </c>
      <c r="E390" s="128"/>
      <c r="F390" s="9"/>
      <c r="G390" s="9"/>
    </row>
    <row r="391" spans="2:7">
      <c r="B391" s="126" t="s">
        <v>259</v>
      </c>
      <c r="C391" s="126"/>
      <c r="D391" s="127" t="s">
        <v>252</v>
      </c>
      <c r="E391" s="128"/>
      <c r="F391" s="9"/>
      <c r="G391" s="9"/>
    </row>
    <row r="392" spans="2:7">
      <c r="B392" s="126" t="s">
        <v>260</v>
      </c>
      <c r="C392" s="126"/>
      <c r="D392" s="127" t="s">
        <v>252</v>
      </c>
      <c r="E392" s="128"/>
      <c r="F392" s="9"/>
      <c r="G392" s="9"/>
    </row>
    <row r="393" spans="2:7">
      <c r="B393" s="131" t="s">
        <v>261</v>
      </c>
      <c r="C393" s="132"/>
      <c r="D393" s="127" t="s">
        <v>252</v>
      </c>
      <c r="E393" s="133"/>
      <c r="F393" s="9"/>
      <c r="G393" s="9"/>
    </row>
    <row r="394" spans="2:7">
      <c r="B394" s="122"/>
      <c r="C394" s="122"/>
      <c r="F394" s="9"/>
      <c r="G394" s="9"/>
    </row>
    <row r="395" spans="2:7">
      <c r="B395" s="134" t="s">
        <v>262</v>
      </c>
      <c r="C395" s="134"/>
      <c r="E395" s="121">
        <f>+E380+E382-E389</f>
        <v>8760085.4100000001</v>
      </c>
      <c r="F395" s="9"/>
      <c r="G395" s="115"/>
    </row>
    <row r="396" spans="2:7">
      <c r="B396" s="108"/>
      <c r="C396" s="108"/>
      <c r="D396" s="108"/>
      <c r="E396" s="108"/>
      <c r="F396" s="9"/>
      <c r="G396" s="9"/>
    </row>
    <row r="397" spans="2:7">
      <c r="B397" s="108"/>
      <c r="C397" s="108"/>
      <c r="D397" s="108"/>
      <c r="E397" s="108"/>
      <c r="F397" s="9"/>
      <c r="G397" s="9"/>
    </row>
    <row r="398" spans="2:7">
      <c r="B398" s="109" t="s">
        <v>263</v>
      </c>
      <c r="C398" s="110"/>
      <c r="D398" s="110"/>
      <c r="E398" s="111"/>
      <c r="F398" s="9"/>
      <c r="G398" s="9"/>
    </row>
    <row r="399" spans="2:7">
      <c r="B399" s="112" t="s">
        <v>247</v>
      </c>
      <c r="C399" s="113"/>
      <c r="D399" s="113"/>
      <c r="E399" s="114"/>
      <c r="F399" s="9"/>
      <c r="G399" s="9"/>
    </row>
    <row r="400" spans="2:7">
      <c r="B400" s="116" t="s">
        <v>248</v>
      </c>
      <c r="C400" s="117"/>
      <c r="D400" s="117"/>
      <c r="E400" s="118"/>
      <c r="F400" s="9"/>
      <c r="G400" s="9"/>
    </row>
    <row r="401" spans="2:8">
      <c r="B401" s="119" t="s">
        <v>264</v>
      </c>
      <c r="C401" s="120"/>
      <c r="E401" s="121">
        <v>821995.42</v>
      </c>
      <c r="F401" s="9"/>
      <c r="G401" s="9"/>
    </row>
    <row r="402" spans="2:8">
      <c r="B402" s="122"/>
      <c r="C402" s="122"/>
      <c r="F402" s="9"/>
      <c r="G402" s="9"/>
    </row>
    <row r="403" spans="2:8">
      <c r="B403" s="135" t="s">
        <v>265</v>
      </c>
      <c r="C403" s="135"/>
      <c r="D403" s="124"/>
      <c r="E403" s="136">
        <v>0</v>
      </c>
      <c r="F403" s="9"/>
      <c r="G403" s="9"/>
    </row>
    <row r="404" spans="2:8">
      <c r="B404" s="126" t="s">
        <v>266</v>
      </c>
      <c r="C404" s="126"/>
      <c r="D404" s="127" t="s">
        <v>252</v>
      </c>
      <c r="E404" s="137"/>
      <c r="F404" s="9"/>
      <c r="G404" s="9"/>
    </row>
    <row r="405" spans="2:8">
      <c r="B405" s="126" t="s">
        <v>267</v>
      </c>
      <c r="C405" s="126"/>
      <c r="D405" s="127" t="s">
        <v>252</v>
      </c>
      <c r="E405" s="137"/>
      <c r="F405" s="9"/>
      <c r="G405" s="9"/>
    </row>
    <row r="406" spans="2:8">
      <c r="B406" s="126" t="s">
        <v>268</v>
      </c>
      <c r="C406" s="126"/>
      <c r="D406" s="127" t="s">
        <v>252</v>
      </c>
      <c r="E406" s="137"/>
      <c r="F406" s="9"/>
      <c r="G406" s="9"/>
    </row>
    <row r="407" spans="2:8">
      <c r="B407" s="126" t="s">
        <v>269</v>
      </c>
      <c r="C407" s="126"/>
      <c r="D407" s="127" t="s">
        <v>252</v>
      </c>
      <c r="E407" s="137"/>
      <c r="F407" s="9"/>
      <c r="G407" s="9"/>
    </row>
    <row r="408" spans="2:8">
      <c r="B408" s="126" t="s">
        <v>270</v>
      </c>
      <c r="C408" s="126"/>
      <c r="D408" s="127" t="s">
        <v>252</v>
      </c>
      <c r="E408" s="137"/>
      <c r="F408" s="9"/>
      <c r="G408" s="115"/>
    </row>
    <row r="409" spans="2:8">
      <c r="B409" s="126" t="s">
        <v>271</v>
      </c>
      <c r="C409" s="126"/>
      <c r="D409" s="127" t="s">
        <v>252</v>
      </c>
      <c r="E409" s="137"/>
      <c r="F409" s="9"/>
      <c r="G409" s="9"/>
    </row>
    <row r="410" spans="2:8">
      <c r="B410" s="126" t="s">
        <v>272</v>
      </c>
      <c r="C410" s="126"/>
      <c r="D410" s="127" t="s">
        <v>252</v>
      </c>
      <c r="E410" s="137"/>
      <c r="F410" s="9"/>
      <c r="G410" s="115"/>
    </row>
    <row r="411" spans="2:8">
      <c r="B411" s="126" t="s">
        <v>273</v>
      </c>
      <c r="C411" s="126"/>
      <c r="D411" s="127" t="s">
        <v>252</v>
      </c>
      <c r="E411" s="137"/>
      <c r="F411" s="9"/>
      <c r="G411" s="9"/>
    </row>
    <row r="412" spans="2:8">
      <c r="B412" s="126" t="s">
        <v>274</v>
      </c>
      <c r="C412" s="126"/>
      <c r="D412" s="127" t="s">
        <v>252</v>
      </c>
      <c r="E412" s="137"/>
      <c r="F412" s="9"/>
      <c r="G412" s="115"/>
    </row>
    <row r="413" spans="2:8">
      <c r="B413" s="126" t="s">
        <v>275</v>
      </c>
      <c r="C413" s="126"/>
      <c r="D413" s="127" t="s">
        <v>252</v>
      </c>
      <c r="E413" s="137"/>
      <c r="F413" s="9"/>
      <c r="G413" s="115"/>
    </row>
    <row r="414" spans="2:8">
      <c r="B414" s="126" t="s">
        <v>276</v>
      </c>
      <c r="C414" s="126"/>
      <c r="D414" s="127" t="s">
        <v>252</v>
      </c>
      <c r="E414" s="137"/>
      <c r="F414" s="9"/>
      <c r="G414" s="115"/>
      <c r="H414" s="138"/>
    </row>
    <row r="415" spans="2:8">
      <c r="B415" s="126" t="s">
        <v>277</v>
      </c>
      <c r="C415" s="126"/>
      <c r="D415" s="127" t="s">
        <v>252</v>
      </c>
      <c r="E415" s="137"/>
      <c r="F415" s="9"/>
      <c r="G415" s="115"/>
      <c r="H415" s="138"/>
    </row>
    <row r="416" spans="2:8">
      <c r="B416" s="126" t="s">
        <v>278</v>
      </c>
      <c r="C416" s="126"/>
      <c r="D416" s="127" t="s">
        <v>252</v>
      </c>
      <c r="E416" s="137"/>
      <c r="F416" s="9"/>
      <c r="G416" s="139"/>
    </row>
    <row r="417" spans="2:7">
      <c r="B417" s="126" t="s">
        <v>279</v>
      </c>
      <c r="C417" s="126"/>
      <c r="D417" s="127" t="s">
        <v>252</v>
      </c>
      <c r="E417" s="137"/>
      <c r="F417" s="9"/>
      <c r="G417" s="9"/>
    </row>
    <row r="418" spans="2:7">
      <c r="B418" s="126" t="s">
        <v>280</v>
      </c>
      <c r="C418" s="126"/>
      <c r="D418" s="127" t="s">
        <v>252</v>
      </c>
      <c r="E418" s="137"/>
      <c r="F418" s="9"/>
      <c r="G418" s="9"/>
    </row>
    <row r="419" spans="2:7" ht="12.75" customHeight="1">
      <c r="B419" s="126" t="s">
        <v>281</v>
      </c>
      <c r="C419" s="126"/>
      <c r="D419" s="127" t="s">
        <v>252</v>
      </c>
      <c r="E419" s="137"/>
      <c r="F419" s="9"/>
      <c r="G419" s="9"/>
    </row>
    <row r="420" spans="2:7">
      <c r="B420" s="140" t="s">
        <v>282</v>
      </c>
      <c r="C420" s="141"/>
      <c r="D420" s="127" t="s">
        <v>252</v>
      </c>
      <c r="E420" s="137"/>
      <c r="F420" s="9"/>
      <c r="G420" s="9"/>
    </row>
    <row r="421" spans="2:7">
      <c r="B421" s="122"/>
      <c r="C421" s="122"/>
      <c r="F421" s="9"/>
      <c r="G421" s="9"/>
    </row>
    <row r="422" spans="2:7">
      <c r="B422" s="135" t="s">
        <v>283</v>
      </c>
      <c r="C422" s="135"/>
      <c r="D422" s="124"/>
      <c r="E422" s="136">
        <f>SUM(D422:D429)</f>
        <v>0</v>
      </c>
      <c r="F422" s="9"/>
      <c r="G422" s="9"/>
    </row>
    <row r="423" spans="2:7">
      <c r="B423" s="126" t="s">
        <v>284</v>
      </c>
      <c r="C423" s="126"/>
      <c r="D423" s="127" t="s">
        <v>252</v>
      </c>
      <c r="E423" s="137"/>
      <c r="F423" s="9"/>
      <c r="G423" s="9"/>
    </row>
    <row r="424" spans="2:7">
      <c r="B424" s="126" t="s">
        <v>285</v>
      </c>
      <c r="C424" s="126"/>
      <c r="D424" s="127" t="s">
        <v>252</v>
      </c>
      <c r="E424" s="137"/>
      <c r="F424" s="9"/>
      <c r="G424" s="9"/>
    </row>
    <row r="425" spans="2:7">
      <c r="B425" s="126" t="s">
        <v>286</v>
      </c>
      <c r="C425" s="126"/>
      <c r="D425" s="127" t="s">
        <v>252</v>
      </c>
      <c r="E425" s="137"/>
      <c r="F425" s="9"/>
      <c r="G425" s="9"/>
    </row>
    <row r="426" spans="2:7">
      <c r="B426" s="126" t="s">
        <v>287</v>
      </c>
      <c r="C426" s="126"/>
      <c r="D426" s="127" t="s">
        <v>252</v>
      </c>
      <c r="E426" s="137"/>
      <c r="F426" s="9"/>
      <c r="G426" s="9"/>
    </row>
    <row r="427" spans="2:7">
      <c r="B427" s="126" t="s">
        <v>288</v>
      </c>
      <c r="C427" s="126"/>
      <c r="D427" s="127" t="s">
        <v>252</v>
      </c>
      <c r="E427" s="137"/>
      <c r="F427" s="9"/>
      <c r="G427" s="9"/>
    </row>
    <row r="428" spans="2:7">
      <c r="B428" s="126" t="s">
        <v>289</v>
      </c>
      <c r="C428" s="126"/>
      <c r="D428" s="127" t="s">
        <v>252</v>
      </c>
      <c r="E428" s="137"/>
      <c r="F428" s="9"/>
      <c r="G428" s="9"/>
    </row>
    <row r="429" spans="2:7">
      <c r="B429" s="140" t="s">
        <v>290</v>
      </c>
      <c r="C429" s="141"/>
      <c r="D429" s="127" t="s">
        <v>252</v>
      </c>
      <c r="E429" s="137"/>
      <c r="F429" s="9"/>
      <c r="G429" s="9"/>
    </row>
    <row r="430" spans="2:7">
      <c r="B430" s="122"/>
      <c r="C430" s="122"/>
      <c r="F430" s="9"/>
      <c r="G430" s="9"/>
    </row>
    <row r="431" spans="2:7">
      <c r="B431" s="142" t="s">
        <v>291</v>
      </c>
      <c r="E431" s="121">
        <f>E401</f>
        <v>821995.42</v>
      </c>
      <c r="F431" s="115"/>
      <c r="G431" s="115"/>
    </row>
    <row r="432" spans="2:7">
      <c r="F432" s="143"/>
      <c r="G432" s="9"/>
    </row>
    <row r="433" spans="2:7">
      <c r="F433" s="9"/>
      <c r="G433" s="9"/>
    </row>
    <row r="434" spans="2:7">
      <c r="F434" s="144"/>
      <c r="G434" s="9"/>
    </row>
    <row r="435" spans="2:7">
      <c r="F435" s="144"/>
      <c r="G435" s="9"/>
    </row>
    <row r="436" spans="2:7">
      <c r="F436" s="9"/>
      <c r="G436" s="9"/>
    </row>
    <row r="437" spans="2:7">
      <c r="B437" s="145" t="s">
        <v>292</v>
      </c>
      <c r="C437" s="145"/>
      <c r="D437" s="145"/>
      <c r="E437" s="145"/>
      <c r="F437" s="145"/>
      <c r="G437" s="9"/>
    </row>
    <row r="438" spans="2:7">
      <c r="B438" s="146"/>
      <c r="C438" s="146"/>
      <c r="D438" s="146"/>
      <c r="E438" s="146"/>
      <c r="F438" s="146"/>
      <c r="G438" s="9"/>
    </row>
    <row r="439" spans="2:7">
      <c r="B439" s="146"/>
      <c r="C439" s="146"/>
      <c r="D439" s="146"/>
      <c r="E439" s="146"/>
      <c r="F439" s="146"/>
      <c r="G439" s="9"/>
    </row>
    <row r="440" spans="2:7" ht="21" customHeight="1">
      <c r="B440" s="63" t="s">
        <v>293</v>
      </c>
      <c r="C440" s="64" t="s">
        <v>54</v>
      </c>
      <c r="D440" s="90" t="s">
        <v>55</v>
      </c>
      <c r="E440" s="90" t="s">
        <v>56</v>
      </c>
      <c r="F440" s="9"/>
      <c r="G440" s="9"/>
    </row>
    <row r="441" spans="2:7">
      <c r="B441" s="22" t="s">
        <v>294</v>
      </c>
      <c r="C441" s="147">
        <v>0</v>
      </c>
      <c r="D441" s="100"/>
      <c r="E441" s="100"/>
      <c r="F441" s="9"/>
      <c r="G441" s="9"/>
    </row>
    <row r="442" spans="2:7">
      <c r="B442" s="24"/>
      <c r="C442" s="148">
        <v>0</v>
      </c>
      <c r="D442" s="26"/>
      <c r="E442" s="26"/>
      <c r="F442" s="9"/>
      <c r="G442" s="9"/>
    </row>
    <row r="443" spans="2:7">
      <c r="B443" s="30"/>
      <c r="C443" s="149">
        <v>0</v>
      </c>
      <c r="D443" s="150">
        <v>0</v>
      </c>
      <c r="E443" s="150">
        <v>0</v>
      </c>
      <c r="F443" s="9"/>
      <c r="G443" s="9"/>
    </row>
    <row r="444" spans="2:7" ht="21" customHeight="1">
      <c r="C444" s="21">
        <f t="shared" ref="C444:E444" si="5">SUM(C442:C443)</f>
        <v>0</v>
      </c>
      <c r="D444" s="21">
        <f t="shared" si="5"/>
        <v>0</v>
      </c>
      <c r="E444" s="21">
        <f t="shared" si="5"/>
        <v>0</v>
      </c>
      <c r="F444" s="9"/>
      <c r="G444" s="9"/>
    </row>
    <row r="445" spans="2:7">
      <c r="F445" s="9"/>
      <c r="G445" s="9"/>
    </row>
    <row r="446" spans="2:7">
      <c r="F446" s="9"/>
      <c r="G446" s="9"/>
    </row>
    <row r="447" spans="2:7">
      <c r="F447" s="9"/>
      <c r="G447" s="9"/>
    </row>
    <row r="448" spans="2:7">
      <c r="F448" s="9"/>
      <c r="G448" s="9"/>
    </row>
    <row r="449" spans="2:7">
      <c r="B449" s="151" t="s">
        <v>295</v>
      </c>
      <c r="F449" s="9"/>
      <c r="G449" s="9"/>
    </row>
    <row r="450" spans="2:7" ht="12" customHeight="1">
      <c r="F450" s="9"/>
      <c r="G450" s="9"/>
    </row>
    <row r="451" spans="2:7">
      <c r="C451" s="108"/>
      <c r="D451" s="108"/>
      <c r="E451" s="108"/>
    </row>
    <row r="452" spans="2:7">
      <c r="C452" s="108"/>
      <c r="D452" s="108"/>
      <c r="E452" s="108"/>
    </row>
    <row r="453" spans="2:7">
      <c r="C453" s="108"/>
      <c r="D453" s="108"/>
      <c r="E453" s="108"/>
    </row>
    <row r="454" spans="2:7">
      <c r="G454" s="9"/>
    </row>
    <row r="455" spans="2:7">
      <c r="B455" s="152"/>
      <c r="C455" s="108"/>
      <c r="D455" s="152"/>
      <c r="E455" s="152"/>
      <c r="F455" s="153"/>
      <c r="G455" s="153"/>
    </row>
    <row r="456" spans="2:7">
      <c r="B456" s="154" t="s">
        <v>296</v>
      </c>
      <c r="C456" s="108"/>
      <c r="D456" s="155" t="s">
        <v>297</v>
      </c>
      <c r="E456" s="155"/>
      <c r="F456" s="9"/>
      <c r="G456" s="156"/>
    </row>
    <row r="457" spans="2:7">
      <c r="B457" s="154" t="s">
        <v>298</v>
      </c>
      <c r="C457" s="108"/>
      <c r="D457" s="157" t="s">
        <v>299</v>
      </c>
      <c r="E457" s="157"/>
      <c r="F457" s="158"/>
      <c r="G457" s="158"/>
    </row>
    <row r="458" spans="2:7">
      <c r="B458" s="108"/>
      <c r="C458" s="108"/>
      <c r="D458" s="108"/>
      <c r="E458" s="108"/>
      <c r="F458" s="108"/>
      <c r="G458" s="108"/>
    </row>
    <row r="459" spans="2:7">
      <c r="B459" s="108"/>
      <c r="C459" s="108"/>
      <c r="D459" s="108"/>
      <c r="E459" s="108"/>
      <c r="F459" s="108"/>
      <c r="G459" s="108"/>
    </row>
    <row r="463" spans="2:7" ht="12.75" customHeight="1"/>
    <row r="466" ht="12.75" customHeight="1"/>
  </sheetData>
  <mergeCells count="67">
    <mergeCell ref="D457:E457"/>
    <mergeCell ref="B427:C427"/>
    <mergeCell ref="B428:C428"/>
    <mergeCell ref="B429:C429"/>
    <mergeCell ref="B430:C430"/>
    <mergeCell ref="B437:F437"/>
    <mergeCell ref="D456:E456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5:C395"/>
    <mergeCell ref="B398:E398"/>
    <mergeCell ref="B399:E399"/>
    <mergeCell ref="B400:E400"/>
    <mergeCell ref="B401:C401"/>
    <mergeCell ref="B402:C402"/>
    <mergeCell ref="B389:C389"/>
    <mergeCell ref="B390:C390"/>
    <mergeCell ref="B391:C391"/>
    <mergeCell ref="B392:C392"/>
    <mergeCell ref="B393:C393"/>
    <mergeCell ref="B394:C394"/>
    <mergeCell ref="B383:C383"/>
    <mergeCell ref="B384:C384"/>
    <mergeCell ref="B385:C385"/>
    <mergeCell ref="B386:C386"/>
    <mergeCell ref="B387:C387"/>
    <mergeCell ref="B388:C388"/>
    <mergeCell ref="B377:E377"/>
    <mergeCell ref="B378:E378"/>
    <mergeCell ref="B379:E379"/>
    <mergeCell ref="B380:C380"/>
    <mergeCell ref="B381:C381"/>
    <mergeCell ref="B382:C382"/>
    <mergeCell ref="D214:E214"/>
    <mergeCell ref="D221:E221"/>
    <mergeCell ref="D228:E228"/>
    <mergeCell ref="D253:E253"/>
    <mergeCell ref="D261:E261"/>
    <mergeCell ref="B375:E375"/>
    <mergeCell ref="A2:L2"/>
    <mergeCell ref="A3:L3"/>
    <mergeCell ref="A4:L4"/>
    <mergeCell ref="A9:L9"/>
    <mergeCell ref="D84:E84"/>
    <mergeCell ref="D207:E20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58 C203 C210 C217"/>
    <dataValidation allowBlank="1" showInputMessage="1" showErrorMessage="1" prompt="Corresponde al número de la cuenta de acuerdo al Plan de Cuentas emitido por el CONAC (DOF 22/11/2010)." sqref="B158"/>
    <dataValidation allowBlank="1" showInputMessage="1" showErrorMessage="1" prompt="Características cualitativas significativas que les impacten financieramente." sqref="D158:E158 E203 E210 E217"/>
    <dataValidation allowBlank="1" showInputMessage="1" showErrorMessage="1" prompt="Especificar origen de dicho recurso: Federal, Estatal, Municipal, Particulares." sqref="D203 D210 D217"/>
  </dataValidations>
  <pageMargins left="0.7" right="0.7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2018-03-08T18:07:19Z</dcterms:created>
  <dcterms:modified xsi:type="dcterms:W3CDTF">2018-03-08T18:10:34Z</dcterms:modified>
</cp:coreProperties>
</file>