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TRASPARENICA\1ER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7" i="1"/>
  <c r="D26" i="1"/>
  <c r="D24" i="1" s="1"/>
  <c r="G24" i="1" s="1"/>
  <c r="H24" i="1" s="1"/>
  <c r="F24" i="1"/>
  <c r="E24" i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H18" i="1" s="1"/>
  <c r="H17" i="1"/>
  <c r="G17" i="1"/>
  <c r="G16" i="1"/>
  <c r="H16" i="1" s="1"/>
  <c r="F14" i="1"/>
  <c r="E14" i="1"/>
  <c r="D14" i="1"/>
  <c r="G14" i="1" s="1"/>
  <c r="H14" i="1" s="1"/>
  <c r="G13" i="1"/>
  <c r="F12" i="1"/>
  <c r="E12" i="1"/>
  <c r="K34" i="1" l="1"/>
  <c r="H34" i="1"/>
  <c r="H19" i="1"/>
  <c r="H20" i="1"/>
  <c r="H21" i="1"/>
  <c r="H22" i="1"/>
  <c r="G26" i="1"/>
  <c r="H26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<sst xmlns="http://schemas.openxmlformats.org/spreadsheetml/2006/main" count="39" uniqueCount="38">
  <si>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</si>
  <si>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2017</t>
  </si>
  <si>
    <t>(Pesos)</t>
  </si>
  <si>
    <t>Ente Público:</t>
  </si>
  <si>
    <t>Universidad Tecnológica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</si>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</sst>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0" borderId="0" xfId="4" applyNumberFormat="1" applyFont="1" applyFill="1" applyBorder="1" applyAlignment="1" applyProtection="1">
      <alignment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1ER%20TRIMESTRE/Estados%20Fros%20y%20Pptales%20Marzo%2020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F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ienes Muebles"/>
      <sheetName val="BInmu"/>
      <sheetName val="Ayudas"/>
      <sheetName val="Gto Federalizado"/>
    </sheetNames>
    <sheetDataSet>
      <sheetData sheetId="0"/>
      <sheetData sheetId="1"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topLeftCell="A14" zoomScale="60" zoomScaleNormal="100" workbookViewId="0">
      <selection sqref="A1:XFD104857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5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115251052.56999999</v>
      </c>
      <c r="E12" s="31">
        <f>+E14+E24</f>
        <v>20249844.5</v>
      </c>
      <c r="F12" s="31">
        <f>+F14+F24</f>
        <v>20138844.379999999</v>
      </c>
      <c r="G12" s="31">
        <f>+D12+E12-F12</f>
        <v>115362052.69</v>
      </c>
      <c r="H12" s="31">
        <f>+G12-D12</f>
        <v>111000.12000000477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41882512.339999996</v>
      </c>
      <c r="E14" s="36">
        <f>SUM(E16:E22)</f>
        <v>20249844.5</v>
      </c>
      <c r="F14" s="36">
        <f>SUM(F16:F22)</f>
        <v>20138844.379999999</v>
      </c>
      <c r="G14" s="31">
        <f>+D14+E14-F14</f>
        <v>41993512.459999993</v>
      </c>
      <c r="H14" s="36">
        <f>+G14-D14</f>
        <v>111000.11999999732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9092884.0099999998</v>
      </c>
      <c r="E16" s="44">
        <v>17481086.34</v>
      </c>
      <c r="F16" s="44">
        <v>12702761.07</v>
      </c>
      <c r="G16" s="44">
        <f>D16+E16-F16</f>
        <v>13871209.280000001</v>
      </c>
      <c r="H16" s="45">
        <f>G16-D16</f>
        <v>4778325.2700000014</v>
      </c>
      <c r="I16" s="42"/>
      <c r="J16" s="5"/>
      <c r="K16" s="38"/>
    </row>
    <row r="17" spans="1:14" s="6" customFormat="1" ht="19.5" customHeight="1" x14ac:dyDescent="0.2">
      <c r="A17" s="39"/>
      <c r="B17" s="43" t="s">
        <v>16</v>
      </c>
      <c r="C17" s="43"/>
      <c r="D17" s="44">
        <v>32532931.039999999</v>
      </c>
      <c r="E17" s="44">
        <v>2753758.16</v>
      </c>
      <c r="F17" s="44">
        <v>7436083.3099999996</v>
      </c>
      <c r="G17" s="44">
        <f t="shared" ref="G17:G22" si="1">D17+E17-F17</f>
        <v>27850605.890000004</v>
      </c>
      <c r="H17" s="45">
        <f t="shared" ref="H17:H22" si="2">G17-D17</f>
        <v>-4682325.1499999948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v>256697.29</v>
      </c>
      <c r="E18" s="44">
        <v>15000</v>
      </c>
      <c r="F18" s="44">
        <v>0</v>
      </c>
      <c r="G18" s="44">
        <f t="shared" si="1"/>
        <v>271697.29000000004</v>
      </c>
      <c r="H18" s="45">
        <f t="shared" si="2"/>
        <v>15000.000000000029</v>
      </c>
      <c r="I18" s="42"/>
      <c r="J18" s="5"/>
      <c r="K18" s="38"/>
    </row>
    <row r="19" spans="1:14" s="6" customFormat="1" ht="19.5" customHeight="1" x14ac:dyDescent="0.2">
      <c r="A19" s="39"/>
      <c r="B19" s="43" t="s">
        <v>18</v>
      </c>
      <c r="C19" s="43"/>
      <c r="D19" s="45">
        <f>+[1]ESF!E19</f>
        <v>0</v>
      </c>
      <c r="E19" s="45">
        <v>0</v>
      </c>
      <c r="F19" s="45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5">
        <f>+[1]ESF!E20</f>
        <v>0</v>
      </c>
      <c r="E20" s="45">
        <v>0</v>
      </c>
      <c r="F20" s="45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5">
        <f>+[1]ESF!E21</f>
        <v>0</v>
      </c>
      <c r="E21" s="45">
        <v>0</v>
      </c>
      <c r="F21" s="45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5">
        <f>+[1]ESF!E22</f>
        <v>0</v>
      </c>
      <c r="E22" s="45">
        <v>0</v>
      </c>
      <c r="F22" s="45">
        <v>0</v>
      </c>
      <c r="G22" s="45">
        <f t="shared" si="1"/>
        <v>0</v>
      </c>
      <c r="H22" s="45">
        <f t="shared" si="2"/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73368540.230000004</v>
      </c>
      <c r="E24" s="36">
        <f>SUM(E26:E34)</f>
        <v>0</v>
      </c>
      <c r="F24" s="36">
        <f>SUM(F26:F34)</f>
        <v>0</v>
      </c>
      <c r="G24" s="36">
        <f>+D24+E24-F24</f>
        <v>73368540.230000004</v>
      </c>
      <c r="H24" s="36">
        <f>+G24-D24</f>
        <v>0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5">
        <f>+[1]ESF!E29</f>
        <v>0</v>
      </c>
      <c r="E26" s="45">
        <v>0</v>
      </c>
      <c r="F26" s="45">
        <v>0</v>
      </c>
      <c r="G26" s="45">
        <f t="shared" ref="G26:G34" si="3">D26+E26-F26</f>
        <v>0</v>
      </c>
      <c r="H26" s="45">
        <f t="shared" ref="H26:H34" si="4">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5">
        <f>+[1]ESF!E30</f>
        <v>0</v>
      </c>
      <c r="E27" s="45">
        <v>0</v>
      </c>
      <c r="F27" s="45">
        <v>0</v>
      </c>
      <c r="G27" s="45">
        <f t="shared" si="3"/>
        <v>0</v>
      </c>
      <c r="H27" s="45">
        <f t="shared" si="4"/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8">
        <v>62633019.25</v>
      </c>
      <c r="E28" s="48">
        <v>0</v>
      </c>
      <c r="F28" s="48">
        <v>0</v>
      </c>
      <c r="G28" s="48">
        <f t="shared" si="3"/>
        <v>62633019.25</v>
      </c>
      <c r="H28" s="45">
        <f>G28-D28</f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13264936.800000001</v>
      </c>
      <c r="E29" s="44">
        <v>0</v>
      </c>
      <c r="F29" s="44">
        <v>0</v>
      </c>
      <c r="G29" s="44">
        <f t="shared" si="3"/>
        <v>13264936.800000001</v>
      </c>
      <c r="H29" s="45">
        <f>G29-D29</f>
        <v>0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v>0</v>
      </c>
      <c r="E30" s="44">
        <v>0</v>
      </c>
      <c r="F30" s="44">
        <v>0</v>
      </c>
      <c r="G30" s="44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v>-2529415.8199999998</v>
      </c>
      <c r="E31" s="44">
        <v>0</v>
      </c>
      <c r="F31" s="44">
        <v>0</v>
      </c>
      <c r="G31" s="44">
        <f t="shared" si="3"/>
        <v>-2529415.8199999998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5">
        <f>+[1]ESF!E35</f>
        <v>0</v>
      </c>
      <c r="E32" s="45">
        <v>0</v>
      </c>
      <c r="F32" s="45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5">
        <f>+[1]ESF!E36</f>
        <v>0</v>
      </c>
      <c r="E33" s="45">
        <v>0</v>
      </c>
      <c r="F33" s="45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5">
        <f>+[1]ESF!E37</f>
        <v>0</v>
      </c>
      <c r="E34" s="45">
        <v>0</v>
      </c>
      <c r="F34" s="45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6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7"/>
      <c r="C39" s="58"/>
      <c r="D39" s="59"/>
      <c r="E39" s="59"/>
      <c r="F39" s="6"/>
      <c r="G39" s="60"/>
      <c r="H39" s="58"/>
      <c r="I39" s="59"/>
      <c r="J39" s="59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1"/>
      <c r="C40" s="61"/>
      <c r="D40" s="59"/>
      <c r="E40" s="62"/>
      <c r="F40" s="62"/>
      <c r="G40" s="63"/>
      <c r="H40" s="63"/>
      <c r="I40" s="59"/>
      <c r="J40" s="59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4" t="s">
        <v>34</v>
      </c>
      <c r="C41" s="64"/>
      <c r="D41" s="65"/>
      <c r="E41" s="66" t="s">
        <v>35</v>
      </c>
      <c r="F41" s="66"/>
      <c r="G41" s="67"/>
      <c r="H41" s="67"/>
      <c r="I41" s="68"/>
      <c r="J41" s="6"/>
      <c r="P41" s="6"/>
      <c r="Q41" s="6"/>
    </row>
    <row r="42" spans="1:17" ht="14.1" customHeight="1" x14ac:dyDescent="0.2">
      <c r="A42" s="6"/>
      <c r="B42" s="69" t="s">
        <v>36</v>
      </c>
      <c r="C42" s="69"/>
      <c r="D42" s="70"/>
      <c r="E42" s="71" t="s">
        <v>37</v>
      </c>
      <c r="F42" s="71"/>
      <c r="G42" s="71"/>
      <c r="H42" s="71"/>
      <c r="I42" s="68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scale="54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2018-03-08T17:56:30Z</dcterms:created>
  <dcterms:modified xsi:type="dcterms:W3CDTF">2018-03-08T17:57:33Z</dcterms:modified>
</cp:coreProperties>
</file>