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G55" i="1"/>
  <c r="J54" i="1"/>
  <c r="F54" i="1"/>
  <c r="G54" i="1" s="1"/>
  <c r="J53" i="1"/>
  <c r="G53" i="1"/>
  <c r="J52" i="1"/>
  <c r="G52" i="1"/>
  <c r="J51" i="1"/>
  <c r="G51" i="1"/>
  <c r="J50" i="1"/>
  <c r="G50" i="1"/>
  <c r="J49" i="1"/>
  <c r="G49" i="1"/>
  <c r="I48" i="1"/>
  <c r="J48" i="1" s="1"/>
  <c r="H48" i="1"/>
  <c r="G48" i="1"/>
  <c r="F48" i="1"/>
  <c r="E48" i="1"/>
  <c r="J46" i="1"/>
  <c r="G46" i="1"/>
  <c r="J45" i="1"/>
  <c r="G45" i="1"/>
  <c r="J44" i="1"/>
  <c r="G44" i="1"/>
  <c r="J43" i="1"/>
  <c r="G43" i="1"/>
  <c r="I42" i="1"/>
  <c r="J42" i="1" s="1"/>
  <c r="H42" i="1"/>
  <c r="F42" i="1"/>
  <c r="E42" i="1"/>
  <c r="G42" i="1" s="1"/>
  <c r="J40" i="1"/>
  <c r="G40" i="1"/>
  <c r="J39" i="1"/>
  <c r="J38" i="1"/>
  <c r="G38" i="1"/>
  <c r="I37" i="1"/>
  <c r="I35" i="1" s="1"/>
  <c r="H37" i="1"/>
  <c r="H35" i="1" s="1"/>
  <c r="H58" i="1" s="1"/>
  <c r="F37" i="1"/>
  <c r="E37" i="1"/>
  <c r="G37" i="1" s="1"/>
  <c r="G35" i="1" s="1"/>
  <c r="G58" i="1" s="1"/>
  <c r="F35" i="1"/>
  <c r="F58" i="1" s="1"/>
  <c r="I28" i="1"/>
  <c r="H28" i="1"/>
  <c r="F28" i="1"/>
  <c r="E28" i="1"/>
  <c r="J28" i="1" s="1"/>
  <c r="J26" i="1"/>
  <c r="G26" i="1"/>
  <c r="J25" i="1"/>
  <c r="J24" i="1"/>
  <c r="J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8" i="1" s="1"/>
  <c r="I58" i="1" l="1"/>
  <c r="J37" i="1"/>
  <c r="E35" i="1"/>
  <c r="E58" i="1" s="1"/>
  <c r="J58" i="1" l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<sst xmlns="http://schemas.openxmlformats.org/spreadsheetml/2006/main" count="87" uniqueCount="69">
  <si>
    <t>ESTADO ANALÍTICO DE INGRESOS</t>
  </si>
  <si>
    <t>POR FUENTE DE FINANCIAMIENTO Y FUENTE DE FINANCIAMIENTO/RUBRO</t>
  </si>
  <si>
    <t>Del 01 de Enero al 30 de Septiembre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</si>
  <si>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</si>
  <si>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</si>
  <si>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</si>
  <si>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</si>
  <si>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</si>
  <si>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</si>
  <si>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</si>
  <si>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</si>
  <si>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</si>
  <si>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</si>
  <si>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</si>
  <si>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</si>
  <si>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</si>
  <si>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</si>
  <si>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</si>
  <si>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</si>
  <si>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</si>
  <si>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</si>
  <si>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</si>
  <si>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</si>
  <si>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</si>
  <si>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</si>
  <si>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</si>
  <si>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</si>
  <si>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</si>
  <si>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</si>
  <si>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</si>
  <si>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</si>
  <si>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</si>
  <si>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</si>
  <si>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</si>
  <si>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</si>
  <si>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</si>
  <si>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</si>
  <si>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</si>
  <si>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</si>
  <si>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</si>
  <si>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</si>
  <si>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</si>
  <si>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APROVECHAMIENTOS</t>
  </si>
  <si>
    <t>5.6.9</t>
  </si>
  <si>
    <t>APROVECHAMIENTOS NO COMPRENDIDOS EN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</si>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</sst>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vertical="center" wrapText="1"/>
    </xf>
    <xf numFmtId="4" fontId="0" fillId="0" borderId="0" xfId="0" applyNumberFormat="1"/>
    <xf numFmtId="0" fontId="5" fillId="2" borderId="7" xfId="2" applyFont="1" applyFill="1" applyBorder="1" applyAlignment="1">
      <alignment horizontal="center" vertical="center"/>
    </xf>
    <xf numFmtId="4" fontId="0" fillId="0" borderId="0" xfId="0" applyNumberFormat="1" applyFont="1"/>
    <xf numFmtId="0" fontId="8" fillId="2" borderId="0" xfId="2" applyFont="1" applyFill="1"/>
    <xf numFmtId="4" fontId="0" fillId="0" borderId="9" xfId="0" applyNumberFormat="1" applyBorder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3" fontId="7" fillId="2" borderId="6" xfId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43" fontId="3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2" fillId="2" borderId="8" xfId="0" applyFont="1" applyFill="1" applyBorder="1"/>
    <xf numFmtId="0" fontId="5" fillId="2" borderId="7" xfId="2" applyFont="1" applyFill="1" applyBorder="1" applyAlignment="1">
      <alignment horizontal="left" vertical="center"/>
    </xf>
    <xf numFmtId="43" fontId="6" fillId="2" borderId="7" xfId="1" applyFont="1" applyFill="1" applyBorder="1" applyAlignment="1">
      <alignment vertical="center" wrapText="1"/>
    </xf>
    <xf numFmtId="43" fontId="6" fillId="2" borderId="0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43" fontId="5" fillId="2" borderId="9" xfId="1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43" fontId="11" fillId="2" borderId="6" xfId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1" fillId="2" borderId="12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2" width="6" style="3" customWidth="1"/>
    <col min="3" max="3" width="0.14062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0">+E12+F12</f>
        <v>0</v>
      </c>
      <c r="H12" s="28">
        <v>0</v>
      </c>
      <c r="I12" s="28">
        <v>0</v>
      </c>
      <c r="J12" s="28">
        <f t="shared" ref="J12:J13" si="1"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>+I14-E14</f>
        <v>0</v>
      </c>
    </row>
    <row r="15" spans="1:10" ht="12" customHeight="1" x14ac:dyDescent="0.25">
      <c r="A15" s="19"/>
      <c r="B15" s="25" t="s">
        <v>23</v>
      </c>
      <c r="C15" s="26"/>
      <c r="D15" s="27"/>
      <c r="E15" s="29">
        <v>0</v>
      </c>
      <c r="F15" s="30">
        <v>2922060.12</v>
      </c>
      <c r="G15" s="28">
        <f>E15+F15</f>
        <v>2922060.12</v>
      </c>
      <c r="H15" s="30">
        <v>97899.43</v>
      </c>
      <c r="I15" s="30">
        <v>97899.43</v>
      </c>
      <c r="J15" s="28">
        <f>I15-E15</f>
        <v>97899.43</v>
      </c>
    </row>
    <row r="16" spans="1:10" ht="12" customHeight="1" x14ac:dyDescent="0.2">
      <c r="A16" s="19"/>
      <c r="B16" s="31"/>
      <c r="C16" s="26" t="s">
        <v>24</v>
      </c>
      <c r="D16" s="27"/>
      <c r="E16" s="28">
        <v>0</v>
      </c>
      <c r="F16" s="28">
        <v>0</v>
      </c>
      <c r="G16" s="28">
        <f t="shared" ref="G16:G17" si="2">+E16+F16</f>
        <v>0</v>
      </c>
      <c r="H16" s="28">
        <v>0</v>
      </c>
      <c r="I16" s="28">
        <v>0</v>
      </c>
      <c r="J16" s="28">
        <f t="shared" ref="J16:J17" si="3">+I16-E16</f>
        <v>0</v>
      </c>
    </row>
    <row r="17" spans="1:10" ht="12" customHeight="1" x14ac:dyDescent="0.2">
      <c r="A17" s="19"/>
      <c r="B17" s="31"/>
      <c r="C17" s="26" t="s">
        <v>25</v>
      </c>
      <c r="D17" s="27"/>
      <c r="E17" s="28">
        <v>0</v>
      </c>
      <c r="F17" s="28">
        <v>0</v>
      </c>
      <c r="G17" s="28">
        <f t="shared" si="2"/>
        <v>0</v>
      </c>
      <c r="H17" s="28">
        <v>0</v>
      </c>
      <c r="I17" s="28">
        <v>0</v>
      </c>
      <c r="J17" s="28">
        <f t="shared" si="3"/>
        <v>0</v>
      </c>
    </row>
    <row r="18" spans="1:10" ht="12" customHeight="1" x14ac:dyDescent="0.25">
      <c r="A18" s="19"/>
      <c r="B18" s="25" t="s">
        <v>26</v>
      </c>
      <c r="C18" s="26"/>
      <c r="D18" s="27"/>
      <c r="E18" s="28">
        <v>0</v>
      </c>
      <c r="F18" s="32">
        <v>14216849.18</v>
      </c>
      <c r="G18" s="28">
        <f>E18+F18</f>
        <v>14216849.18</v>
      </c>
      <c r="H18" s="32">
        <v>14216849</v>
      </c>
      <c r="I18" s="32">
        <v>14216849</v>
      </c>
      <c r="J18" s="28">
        <f>I18-E18</f>
        <v>14216849</v>
      </c>
    </row>
    <row r="19" spans="1:10" ht="12" customHeight="1" x14ac:dyDescent="0.2">
      <c r="A19" s="19"/>
      <c r="B19" s="31"/>
      <c r="C19" s="26" t="s">
        <v>24</v>
      </c>
      <c r="D19" s="27"/>
      <c r="E19" s="28">
        <v>0</v>
      </c>
      <c r="F19" s="28">
        <v>0</v>
      </c>
      <c r="G19" s="28">
        <f>+E19+F19</f>
        <v>0</v>
      </c>
      <c r="H19" s="28">
        <v>0</v>
      </c>
      <c r="I19" s="28">
        <v>0</v>
      </c>
      <c r="J19" s="28">
        <f>+I19-E19</f>
        <v>0</v>
      </c>
    </row>
    <row r="20" spans="1:10" ht="12" customHeight="1" x14ac:dyDescent="0.2">
      <c r="A20" s="19"/>
      <c r="B20" s="31"/>
      <c r="C20" s="26" t="s">
        <v>25</v>
      </c>
      <c r="D20" s="27"/>
      <c r="E20" s="28">
        <v>0</v>
      </c>
      <c r="F20" s="28">
        <v>0</v>
      </c>
      <c r="G20" s="28">
        <f t="shared" ref="G20:G21" si="4">+E20+F20</f>
        <v>0</v>
      </c>
      <c r="H20" s="28">
        <v>0</v>
      </c>
      <c r="I20" s="28">
        <v>0</v>
      </c>
      <c r="J20" s="28">
        <f t="shared" ref="J20:J21" si="5">+I20-E20</f>
        <v>0</v>
      </c>
    </row>
    <row r="21" spans="1:10" ht="12" customHeight="1" x14ac:dyDescent="0.2">
      <c r="A21" s="19"/>
      <c r="B21" s="31"/>
      <c r="C21" s="26" t="s">
        <v>27</v>
      </c>
      <c r="D21" s="27"/>
      <c r="E21" s="28">
        <v>0</v>
      </c>
      <c r="F21" s="28">
        <v>0</v>
      </c>
      <c r="G21" s="28">
        <f t="shared" si="4"/>
        <v>0</v>
      </c>
      <c r="H21" s="28">
        <v>0</v>
      </c>
      <c r="I21" s="28">
        <v>0</v>
      </c>
      <c r="J21" s="28">
        <f t="shared" si="5"/>
        <v>0</v>
      </c>
    </row>
    <row r="22" spans="1:10" ht="12" customHeight="1" x14ac:dyDescent="0.2">
      <c r="A22" s="19"/>
      <c r="B22" s="31"/>
      <c r="C22" s="26" t="s">
        <v>28</v>
      </c>
      <c r="D22" s="27"/>
      <c r="E22" s="28">
        <v>0</v>
      </c>
      <c r="F22" s="28">
        <v>0</v>
      </c>
      <c r="G22" s="28">
        <f>+E22+F22</f>
        <v>0</v>
      </c>
      <c r="H22" s="28">
        <v>0</v>
      </c>
      <c r="I22" s="28">
        <v>0</v>
      </c>
      <c r="J22" s="28">
        <f>+I22-E22</f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9">
        <f t="shared" ref="J23:J25" si="6">I23-E23</f>
        <v>0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f t="shared" si="6"/>
        <v>0</v>
      </c>
    </row>
    <row r="25" spans="1:10" ht="12" customHeight="1" x14ac:dyDescent="0.25">
      <c r="A25" s="33"/>
      <c r="B25" s="25" t="s">
        <v>31</v>
      </c>
      <c r="C25" s="26"/>
      <c r="D25" s="27"/>
      <c r="E25" s="30">
        <v>20479617.079999998</v>
      </c>
      <c r="F25" s="34">
        <v>4117421.94</v>
      </c>
      <c r="G25" s="30">
        <v>24597039.02</v>
      </c>
      <c r="H25" s="30">
        <v>19233081.140000001</v>
      </c>
      <c r="I25" s="30">
        <v>19233081.140000001</v>
      </c>
      <c r="J25" s="28">
        <f t="shared" si="6"/>
        <v>-1246535.9399999976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>+E26+F26</f>
        <v>0</v>
      </c>
      <c r="H26" s="28">
        <v>0</v>
      </c>
      <c r="I26" s="28">
        <v>0</v>
      </c>
      <c r="J26" s="28">
        <f>+I26-E26</f>
        <v>0</v>
      </c>
    </row>
    <row r="27" spans="1:10" ht="12" customHeight="1" x14ac:dyDescent="0.2">
      <c r="A27" s="19"/>
      <c r="B27" s="35"/>
      <c r="C27" s="36"/>
      <c r="D27" s="37"/>
      <c r="E27" s="38"/>
      <c r="F27" s="39"/>
      <c r="G27" s="39"/>
      <c r="H27" s="39"/>
      <c r="I27" s="39"/>
      <c r="J27" s="39"/>
    </row>
    <row r="28" spans="1:10" ht="12" customHeight="1" x14ac:dyDescent="0.2">
      <c r="A28" s="5"/>
      <c r="B28" s="40"/>
      <c r="C28" s="41"/>
      <c r="D28" s="42" t="s">
        <v>33</v>
      </c>
      <c r="E28" s="29">
        <f>SUM(E11+E12+E13+E14+E15+E18+E23+E24+E25+E26)</f>
        <v>20479617.079999998</v>
      </c>
      <c r="F28" s="29">
        <f>SUM(F11+F12+F13+F14+F15+F18+F23+F24+F25+F26)</f>
        <v>21256331.240000002</v>
      </c>
      <c r="G28" s="29">
        <f>SUM(G11+G12+G13+G14+G15+G18+G23+G24+G25+G26)</f>
        <v>41735948.32</v>
      </c>
      <c r="H28" s="29">
        <f>SUM(H11+H12+H13+H14+H15+H18+H23+H24+H25+H26)</f>
        <v>33547829.57</v>
      </c>
      <c r="I28" s="29">
        <f>SUM(I15:I25)</f>
        <v>33547829.57</v>
      </c>
      <c r="J28" s="43">
        <f>E28-I28</f>
        <v>-13068212.490000002</v>
      </c>
    </row>
    <row r="29" spans="1:10" ht="12" customHeight="1" x14ac:dyDescent="0.2">
      <c r="A29" s="19"/>
      <c r="B29" s="44"/>
      <c r="C29" s="44"/>
      <c r="D29" s="44"/>
      <c r="E29" s="45"/>
      <c r="F29" s="45"/>
      <c r="G29" s="45"/>
      <c r="H29" s="46" t="s">
        <v>34</v>
      </c>
      <c r="I29" s="47"/>
      <c r="J29" s="48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9"/>
      <c r="C35" s="50"/>
      <c r="D35" s="51"/>
      <c r="E35" s="29">
        <f t="shared" ref="E35:I35" si="7">E37+E42+E48</f>
        <v>20479617.079999998</v>
      </c>
      <c r="F35" s="29">
        <f t="shared" si="7"/>
        <v>21256330.48</v>
      </c>
      <c r="G35" s="29">
        <f>G37+G42+G48</f>
        <v>41735947.560000002</v>
      </c>
      <c r="H35" s="29">
        <f t="shared" si="7"/>
        <v>33547829.570000004</v>
      </c>
      <c r="I35" s="29">
        <f t="shared" si="7"/>
        <v>33547829.570000004</v>
      </c>
      <c r="J35" s="28">
        <f>I35-E35</f>
        <v>13068212.490000006</v>
      </c>
    </row>
    <row r="36" spans="1:10" ht="12" customHeight="1" x14ac:dyDescent="0.2">
      <c r="A36" s="19"/>
      <c r="B36" s="52"/>
      <c r="C36" s="26"/>
      <c r="D36" s="27"/>
      <c r="E36" s="28"/>
      <c r="F36" s="53"/>
      <c r="G36" s="28"/>
      <c r="H36" s="54"/>
      <c r="I36" s="28"/>
      <c r="J36" s="28"/>
    </row>
    <row r="37" spans="1:10" ht="12" customHeight="1" x14ac:dyDescent="0.25">
      <c r="A37" s="19"/>
      <c r="B37" s="52">
        <v>6</v>
      </c>
      <c r="C37" s="26" t="s">
        <v>36</v>
      </c>
      <c r="D37" s="27"/>
      <c r="E37" s="28">
        <f>SUM(E38:E39)</f>
        <v>20479617.079999998</v>
      </c>
      <c r="F37" s="53">
        <f t="shared" ref="F37:I37" si="8">SUM(F38:F39)</f>
        <v>4117421.94</v>
      </c>
      <c r="G37" s="34">
        <f>E37+F37</f>
        <v>24597039.02</v>
      </c>
      <c r="H37" s="54">
        <f t="shared" si="8"/>
        <v>19233081.140000001</v>
      </c>
      <c r="I37" s="28">
        <f t="shared" si="8"/>
        <v>19233081.140000001</v>
      </c>
      <c r="J37" s="28">
        <f>I37-E37</f>
        <v>-1246535.9399999976</v>
      </c>
    </row>
    <row r="38" spans="1:10" ht="12" customHeight="1" x14ac:dyDescent="0.25">
      <c r="A38" s="19"/>
      <c r="B38" s="52" t="s">
        <v>37</v>
      </c>
      <c r="C38" s="55"/>
      <c r="D38" s="55" t="s">
        <v>38</v>
      </c>
      <c r="E38" s="34">
        <v>20479617.079999998</v>
      </c>
      <c r="F38" s="30">
        <v>4117421.94</v>
      </c>
      <c r="G38" s="34">
        <f>E38+F38</f>
        <v>24597039.02</v>
      </c>
      <c r="H38" s="30">
        <v>19233081.140000001</v>
      </c>
      <c r="I38" s="34">
        <v>19233081.140000001</v>
      </c>
      <c r="J38" s="28">
        <f t="shared" ref="J38:J39" si="9">I38-E38</f>
        <v>-1246535.9399999976</v>
      </c>
    </row>
    <row r="39" spans="1:10" ht="12" customHeight="1" x14ac:dyDescent="0.2">
      <c r="A39" s="19"/>
      <c r="B39" s="52" t="s">
        <v>39</v>
      </c>
      <c r="C39" s="55"/>
      <c r="D39" s="55" t="s">
        <v>40</v>
      </c>
      <c r="E39" s="28">
        <v>0</v>
      </c>
      <c r="F39" s="53">
        <v>0</v>
      </c>
      <c r="G39" s="28">
        <v>0</v>
      </c>
      <c r="H39" s="54">
        <v>0</v>
      </c>
      <c r="I39" s="28">
        <v>0</v>
      </c>
      <c r="J39" s="28">
        <f t="shared" si="9"/>
        <v>0</v>
      </c>
    </row>
    <row r="40" spans="1:10" ht="12" customHeight="1" x14ac:dyDescent="0.2">
      <c r="A40" s="19"/>
      <c r="B40" s="31"/>
      <c r="C40" s="7"/>
      <c r="D40" s="56"/>
      <c r="E40" s="28"/>
      <c r="F40" s="53"/>
      <c r="G40" s="28">
        <f t="shared" ref="G40" si="10">+E40+F40</f>
        <v>0</v>
      </c>
      <c r="H40" s="54"/>
      <c r="I40" s="28"/>
      <c r="J40" s="28">
        <f t="shared" ref="J40" si="11">+I40-E40</f>
        <v>0</v>
      </c>
    </row>
    <row r="41" spans="1:10" ht="12" customHeight="1" x14ac:dyDescent="0.2">
      <c r="A41" s="19"/>
      <c r="B41" s="31"/>
      <c r="C41" s="7"/>
      <c r="D41" s="56"/>
      <c r="E41" s="28"/>
      <c r="F41" s="53"/>
      <c r="G41" s="28"/>
      <c r="H41" s="54"/>
      <c r="I41" s="28"/>
      <c r="J41" s="28"/>
    </row>
    <row r="42" spans="1:10" ht="12" customHeight="1" x14ac:dyDescent="0.25">
      <c r="A42" s="19"/>
      <c r="B42" s="52">
        <v>5</v>
      </c>
      <c r="C42" s="26" t="s">
        <v>41</v>
      </c>
      <c r="D42" s="27"/>
      <c r="E42" s="28">
        <f>SUM(E43:E46)</f>
        <v>0</v>
      </c>
      <c r="F42" s="28">
        <f>F43+F45</f>
        <v>16098230.539999999</v>
      </c>
      <c r="G42" s="30">
        <f t="shared" ref="G42:G46" si="12">E42+F42</f>
        <v>16098230.539999999</v>
      </c>
      <c r="H42" s="53">
        <f>H43+H45</f>
        <v>14305069.67</v>
      </c>
      <c r="I42" s="28">
        <f t="shared" ref="I42" si="13">I43+I45</f>
        <v>14305069.67</v>
      </c>
      <c r="J42" s="28">
        <f t="shared" ref="J42:J46" si="14">I42-E42</f>
        <v>14305069.67</v>
      </c>
    </row>
    <row r="43" spans="1:10" ht="12" customHeight="1" x14ac:dyDescent="0.25">
      <c r="A43" s="19"/>
      <c r="B43" s="52">
        <v>5.6</v>
      </c>
      <c r="C43" s="55"/>
      <c r="D43" s="57" t="s">
        <v>42</v>
      </c>
      <c r="E43" s="28">
        <v>0</v>
      </c>
      <c r="F43" s="30">
        <v>1881381.36</v>
      </c>
      <c r="G43" s="34">
        <f t="shared" si="12"/>
        <v>1881381.36</v>
      </c>
      <c r="H43" s="30">
        <v>88220.67</v>
      </c>
      <c r="I43" s="34">
        <v>88220.67</v>
      </c>
      <c r="J43" s="28">
        <f t="shared" si="14"/>
        <v>88220.67</v>
      </c>
    </row>
    <row r="44" spans="1:10" ht="12" customHeight="1" x14ac:dyDescent="0.25">
      <c r="A44" s="19"/>
      <c r="B44" s="52" t="s">
        <v>43</v>
      </c>
      <c r="C44" s="55"/>
      <c r="D44" s="57" t="s">
        <v>44</v>
      </c>
      <c r="E44" s="28">
        <v>0</v>
      </c>
      <c r="F44" s="30">
        <v>1881381.36</v>
      </c>
      <c r="G44" s="34">
        <f t="shared" si="12"/>
        <v>1881381.36</v>
      </c>
      <c r="H44" s="30">
        <v>88220.67</v>
      </c>
      <c r="I44" s="34">
        <v>88220.67</v>
      </c>
      <c r="J44" s="28">
        <f t="shared" si="14"/>
        <v>88220.67</v>
      </c>
    </row>
    <row r="45" spans="1:10" ht="12" customHeight="1" x14ac:dyDescent="0.25">
      <c r="A45" s="19"/>
      <c r="B45" s="52" t="s">
        <v>45</v>
      </c>
      <c r="C45" s="7"/>
      <c r="D45" s="56" t="s">
        <v>46</v>
      </c>
      <c r="E45" s="28">
        <v>0</v>
      </c>
      <c r="F45" s="30">
        <v>14216849.18</v>
      </c>
      <c r="G45" s="34">
        <f t="shared" si="12"/>
        <v>14216849.18</v>
      </c>
      <c r="H45" s="30">
        <v>14216849</v>
      </c>
      <c r="I45" s="34">
        <v>14216849</v>
      </c>
      <c r="J45" s="28">
        <f t="shared" si="14"/>
        <v>14216849</v>
      </c>
    </row>
    <row r="46" spans="1:10" ht="12" customHeight="1" x14ac:dyDescent="0.25">
      <c r="A46" s="19"/>
      <c r="B46" s="52" t="s">
        <v>47</v>
      </c>
      <c r="C46" s="7"/>
      <c r="D46" s="56" t="s">
        <v>48</v>
      </c>
      <c r="E46" s="28">
        <v>0</v>
      </c>
      <c r="F46" s="30">
        <v>14216849.18</v>
      </c>
      <c r="G46" s="34">
        <f t="shared" si="12"/>
        <v>14216849.18</v>
      </c>
      <c r="H46" s="30">
        <v>14216849</v>
      </c>
      <c r="I46" s="34">
        <v>14216849</v>
      </c>
      <c r="J46" s="28">
        <f t="shared" si="14"/>
        <v>14216849</v>
      </c>
    </row>
    <row r="47" spans="1:10" ht="12" customHeight="1" x14ac:dyDescent="0.2">
      <c r="A47" s="19"/>
      <c r="B47" s="31"/>
      <c r="C47" s="26"/>
      <c r="D47" s="27"/>
      <c r="E47" s="28"/>
      <c r="F47" s="28"/>
      <c r="G47" s="28"/>
      <c r="H47" s="53"/>
      <c r="I47" s="28"/>
      <c r="J47" s="28"/>
    </row>
    <row r="48" spans="1:10" ht="12" customHeight="1" x14ac:dyDescent="0.25">
      <c r="A48" s="19"/>
      <c r="B48" s="52">
        <v>4</v>
      </c>
      <c r="C48" s="26" t="s">
        <v>49</v>
      </c>
      <c r="D48" s="27"/>
      <c r="E48" s="28">
        <f>SUM(E49:E55)</f>
        <v>0</v>
      </c>
      <c r="F48" s="28">
        <f>SUM(F51)</f>
        <v>1040678</v>
      </c>
      <c r="G48" s="30">
        <f>E48+F48</f>
        <v>1040678</v>
      </c>
      <c r="H48" s="53">
        <f t="shared" ref="H48:I48" si="15">H49+H51+H54</f>
        <v>9678.76</v>
      </c>
      <c r="I48" s="28">
        <f t="shared" si="15"/>
        <v>9678.76</v>
      </c>
      <c r="J48" s="28">
        <f t="shared" ref="J48:J55" si="16">I48-E48</f>
        <v>9678.76</v>
      </c>
    </row>
    <row r="49" spans="1:11" ht="12" customHeight="1" x14ac:dyDescent="0.25">
      <c r="A49" s="19"/>
      <c r="B49" s="52" t="s">
        <v>50</v>
      </c>
      <c r="C49" s="7"/>
      <c r="D49" s="56" t="s">
        <v>51</v>
      </c>
      <c r="E49" s="28">
        <v>0</v>
      </c>
      <c r="F49" s="30">
        <v>0</v>
      </c>
      <c r="G49" s="34">
        <f t="shared" ref="G49:G55" si="17">E49+F49</f>
        <v>0</v>
      </c>
      <c r="H49" s="53">
        <v>0</v>
      </c>
      <c r="I49" s="28">
        <v>0</v>
      </c>
      <c r="J49" s="28">
        <f t="shared" si="16"/>
        <v>0</v>
      </c>
    </row>
    <row r="50" spans="1:11" ht="12" customHeight="1" x14ac:dyDescent="0.25">
      <c r="A50" s="19"/>
      <c r="B50" s="58" t="s">
        <v>52</v>
      </c>
      <c r="C50" s="50"/>
      <c r="D50" s="56" t="s">
        <v>53</v>
      </c>
      <c r="E50" s="28">
        <v>0</v>
      </c>
      <c r="F50" s="28">
        <v>0</v>
      </c>
      <c r="G50" s="30">
        <f t="shared" si="17"/>
        <v>0</v>
      </c>
      <c r="H50" s="53">
        <v>0</v>
      </c>
      <c r="I50" s="28">
        <v>0</v>
      </c>
      <c r="J50" s="28">
        <f t="shared" si="16"/>
        <v>0</v>
      </c>
    </row>
    <row r="51" spans="1:11" ht="12" customHeight="1" x14ac:dyDescent="0.25">
      <c r="A51" s="19"/>
      <c r="B51" s="58" t="s">
        <v>54</v>
      </c>
      <c r="C51" s="26" t="s">
        <v>42</v>
      </c>
      <c r="D51" s="27"/>
      <c r="E51" s="28">
        <v>0</v>
      </c>
      <c r="F51" s="53">
        <v>1040678</v>
      </c>
      <c r="G51" s="34">
        <f>E51+F51</f>
        <v>1040678</v>
      </c>
      <c r="H51" s="30">
        <v>9678.76</v>
      </c>
      <c r="I51" s="34">
        <v>9678.76</v>
      </c>
      <c r="J51" s="28">
        <f t="shared" si="16"/>
        <v>9678.76</v>
      </c>
    </row>
    <row r="52" spans="1:11" ht="12" customHeight="1" x14ac:dyDescent="0.25">
      <c r="A52" s="19"/>
      <c r="B52" s="52" t="s">
        <v>55</v>
      </c>
      <c r="C52" s="26" t="s">
        <v>56</v>
      </c>
      <c r="D52" s="27"/>
      <c r="E52" s="28">
        <v>0</v>
      </c>
      <c r="F52" s="30">
        <v>0</v>
      </c>
      <c r="G52" s="34">
        <f>E52+F52</f>
        <v>0</v>
      </c>
      <c r="H52" s="53">
        <v>0</v>
      </c>
      <c r="I52" s="28">
        <v>0</v>
      </c>
      <c r="J52" s="28">
        <f t="shared" si="16"/>
        <v>0</v>
      </c>
    </row>
    <row r="53" spans="1:11" ht="12" customHeight="1" x14ac:dyDescent="0.25">
      <c r="A53" s="19"/>
      <c r="B53" s="52" t="s">
        <v>57</v>
      </c>
      <c r="C53" s="26" t="s">
        <v>58</v>
      </c>
      <c r="D53" s="27"/>
      <c r="E53" s="28">
        <v>0</v>
      </c>
      <c r="F53" s="30">
        <v>1040678.76</v>
      </c>
      <c r="G53" s="34">
        <f t="shared" si="17"/>
        <v>1040678.76</v>
      </c>
      <c r="H53" s="30">
        <v>9678.76</v>
      </c>
      <c r="I53" s="34">
        <v>9678.76</v>
      </c>
      <c r="J53" s="28">
        <f t="shared" si="16"/>
        <v>9678.76</v>
      </c>
    </row>
    <row r="54" spans="1:11" s="63" customFormat="1" ht="12" customHeight="1" x14ac:dyDescent="0.25">
      <c r="A54" s="5"/>
      <c r="B54" s="52" t="s">
        <v>59</v>
      </c>
      <c r="C54" s="59"/>
      <c r="D54" s="51" t="s">
        <v>60</v>
      </c>
      <c r="E54" s="60">
        <v>0</v>
      </c>
      <c r="F54" s="60">
        <f t="shared" ref="F54" si="18">F55</f>
        <v>0</v>
      </c>
      <c r="G54" s="30">
        <f t="shared" si="17"/>
        <v>0</v>
      </c>
      <c r="H54" s="61">
        <v>0</v>
      </c>
      <c r="I54" s="60">
        <v>0</v>
      </c>
      <c r="J54" s="28">
        <f t="shared" si="16"/>
        <v>0</v>
      </c>
      <c r="K54" s="62"/>
    </row>
    <row r="55" spans="1:11" ht="12" customHeight="1" x14ac:dyDescent="0.25">
      <c r="A55" s="19"/>
      <c r="B55" s="58" t="s">
        <v>61</v>
      </c>
      <c r="C55" s="64"/>
      <c r="D55" s="56" t="s">
        <v>62</v>
      </c>
      <c r="E55" s="28">
        <v>0</v>
      </c>
      <c r="F55" s="28">
        <v>0</v>
      </c>
      <c r="G55" s="30">
        <f t="shared" si="17"/>
        <v>0</v>
      </c>
      <c r="H55" s="28">
        <v>0</v>
      </c>
      <c r="I55" s="28">
        <v>0</v>
      </c>
      <c r="J55" s="28">
        <f t="shared" si="16"/>
        <v>0</v>
      </c>
    </row>
    <row r="56" spans="1:11" ht="12" customHeight="1" x14ac:dyDescent="0.2">
      <c r="A56" s="19"/>
      <c r="B56" s="31"/>
      <c r="C56" s="26"/>
      <c r="D56" s="27"/>
      <c r="E56" s="28"/>
      <c r="F56" s="28"/>
      <c r="G56" s="28"/>
      <c r="H56" s="28"/>
      <c r="I56" s="28"/>
      <c r="J56" s="28"/>
    </row>
    <row r="57" spans="1:11" ht="12" customHeight="1" x14ac:dyDescent="0.2">
      <c r="A57" s="19"/>
      <c r="B57" s="35"/>
      <c r="C57" s="36"/>
      <c r="D57" s="37"/>
      <c r="E57" s="39"/>
      <c r="F57" s="39"/>
      <c r="G57" s="39"/>
      <c r="H57" s="39"/>
      <c r="I57" s="39"/>
      <c r="J57" s="39"/>
    </row>
    <row r="58" spans="1:11" ht="12" customHeight="1" x14ac:dyDescent="0.2">
      <c r="A58" s="5"/>
      <c r="B58" s="65"/>
      <c r="C58" s="66"/>
      <c r="D58" s="67" t="s">
        <v>33</v>
      </c>
      <c r="E58" s="68">
        <f>E35</f>
        <v>20479617.079999998</v>
      </c>
      <c r="F58" s="68">
        <f>F35</f>
        <v>21256330.48</v>
      </c>
      <c r="G58" s="68">
        <f>G35</f>
        <v>41735947.560000002</v>
      </c>
      <c r="H58" s="68">
        <f>H35</f>
        <v>33547829.570000004</v>
      </c>
      <c r="I58" s="68">
        <f>I35</f>
        <v>33547829.570000004</v>
      </c>
      <c r="J58" s="69">
        <f>E58-I58</f>
        <v>-13068212.490000006</v>
      </c>
    </row>
    <row r="59" spans="1:11" x14ac:dyDescent="0.2">
      <c r="A59" s="19"/>
      <c r="B59" s="70" t="s">
        <v>63</v>
      </c>
      <c r="C59" s="71"/>
      <c r="D59" s="71"/>
      <c r="E59" s="71"/>
      <c r="F59" s="72"/>
      <c r="G59" s="72"/>
      <c r="H59" s="73" t="s">
        <v>34</v>
      </c>
      <c r="I59" s="74"/>
      <c r="J59" s="75"/>
    </row>
    <row r="60" spans="1:11" x14ac:dyDescent="0.2">
      <c r="A60" s="19"/>
      <c r="B60" s="76"/>
      <c r="C60" s="76"/>
      <c r="D60" s="76"/>
      <c r="E60" s="76"/>
      <c r="F60" s="76"/>
      <c r="G60" s="76"/>
      <c r="H60" s="76"/>
      <c r="I60" s="76"/>
      <c r="J60" s="76"/>
    </row>
    <row r="61" spans="1:11" x14ac:dyDescent="0.2">
      <c r="B61" s="70" t="s">
        <v>64</v>
      </c>
      <c r="C61" s="70"/>
      <c r="D61" s="70"/>
      <c r="E61" s="70"/>
      <c r="F61" s="70"/>
      <c r="G61" s="70"/>
      <c r="H61" s="70"/>
      <c r="I61" s="70"/>
      <c r="J61" s="70"/>
    </row>
    <row r="62" spans="1:11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1:11" x14ac:dyDescent="0.2">
      <c r="B63" s="1"/>
      <c r="C63" s="1"/>
      <c r="D63" s="1"/>
      <c r="E63" s="1"/>
      <c r="F63" s="1"/>
      <c r="G63" s="1"/>
      <c r="H63" s="1"/>
      <c r="I63" s="1"/>
      <c r="J63" s="1"/>
    </row>
    <row r="65" spans="4:11" x14ac:dyDescent="0.2">
      <c r="D65" s="77"/>
    </row>
    <row r="66" spans="4:11" x14ac:dyDescent="0.2">
      <c r="D66" s="78" t="s">
        <v>65</v>
      </c>
      <c r="E66" s="79"/>
      <c r="F66" s="80"/>
      <c r="G66" s="80"/>
      <c r="H66" s="81" t="s">
        <v>66</v>
      </c>
      <c r="I66" s="81"/>
      <c r="J66" s="81"/>
      <c r="K66" s="81"/>
    </row>
    <row r="67" spans="4:11" ht="12" customHeight="1" x14ac:dyDescent="0.2">
      <c r="D67" s="82" t="s">
        <v>67</v>
      </c>
      <c r="E67" s="79"/>
      <c r="F67" s="83"/>
      <c r="G67" s="83"/>
      <c r="H67" s="84" t="s">
        <v>68</v>
      </c>
      <c r="I67" s="84"/>
      <c r="J67" s="84"/>
      <c r="K67" s="84"/>
    </row>
    <row r="68" spans="4:11" x14ac:dyDescent="0.2">
      <c r="D68" s="77"/>
    </row>
  </sheetData>
  <mergeCells count="41">
    <mergeCell ref="J58:J59"/>
    <mergeCell ref="H59:I59"/>
    <mergeCell ref="B60:J60"/>
    <mergeCell ref="H66:K66"/>
    <mergeCell ref="H67:K67"/>
    <mergeCell ref="C47:D47"/>
    <mergeCell ref="C48:D48"/>
    <mergeCell ref="C51:D51"/>
    <mergeCell ref="C52:D52"/>
    <mergeCell ref="C53:D53"/>
    <mergeCell ref="C56:D56"/>
    <mergeCell ref="B31:D33"/>
    <mergeCell ref="E31:I31"/>
    <mergeCell ref="J31:J32"/>
    <mergeCell ref="C36:D36"/>
    <mergeCell ref="C37:D37"/>
    <mergeCell ref="C42:D42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2018-03-14T02:12:50Z</dcterms:created>
  <dcterms:modified xsi:type="dcterms:W3CDTF">2018-03-14T02:14:01Z</dcterms:modified>
</cp:coreProperties>
</file>