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4to Trimestre\"/>
    </mc:Choice>
  </mc:AlternateContent>
  <bookViews>
    <workbookView xWindow="0" yWindow="0" windowWidth="17355" windowHeight="625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19" i="1"/>
  <c r="D19" i="1"/>
  <c r="D69" i="1" l="1"/>
  <c r="C69" i="1"/>
  <c r="D62" i="1"/>
  <c r="D58" i="1"/>
  <c r="C58" i="1"/>
  <c r="C53" i="1"/>
  <c r="C51" i="1"/>
  <c r="C49" i="1"/>
  <c r="C48" i="1" s="1"/>
  <c r="C55" i="1" s="1"/>
  <c r="D48" i="1"/>
  <c r="D44" i="1"/>
  <c r="D7" i="1"/>
  <c r="D41" i="1" s="1"/>
  <c r="C7" i="1"/>
  <c r="C41" i="1" s="1"/>
  <c r="C62" i="1"/>
  <c r="C66" i="1" s="1"/>
  <c r="D66" i="1" l="1"/>
  <c r="D55" i="1"/>
</calcChain>
</file>

<file path=xl/sharedStrings.xml><?xml version="1.0" encoding="utf-8"?>
<sst xmlns="http://schemas.openxmlformats.org/spreadsheetml/2006/main" count="87" uniqueCount="82">
  <si>
    <t>UNIVERSIDAD TECNOLOGICA DE SAN MIGUEL DE ALLENDE</t>
  </si>
  <si>
    <t>ESTADOS DE FLUJO DE EFECTIVO</t>
  </si>
  <si>
    <t>ÍNDICE</t>
  </si>
  <si>
    <t>NOMBRE</t>
  </si>
  <si>
    <t>Periodo Actual</t>
  </si>
  <si>
    <t>Periodo Anterior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</si>
  <si>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</si>
  <si>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</si>
  <si>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</si>
  <si>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</si>
  <si>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</si>
  <si>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</si>
  <si>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</si>
  <si>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</si>
  <si>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</si>
  <si>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</si>
  <si>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</si>
  <si>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</si>
  <si>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</si>
  <si>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</si>
  <si>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</si>
  <si>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</si>
  <si>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</si>
  <si>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</si>
  <si>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</si>
  <si>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</si>
  <si>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</si>
  <si>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</si>
  <si>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</si>
  <si>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</si>
  <si>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</si>
  <si>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</si>
  <si>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</si>
  <si>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</si>
  <si>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</si>
  <si>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</si>
  <si>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</si>
  <si>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</si>
  <si>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</si>
  <si>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</si>
  <si>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</t>
  </si>
  <si>
    <t>FLUJO NETO DE EFECTIVO DE LAS ACTIVIDADES DE OPERACIÓN</t>
  </si>
  <si>
    <t>ACTIVIDADES DE INVERSIÓN</t>
  </si>
  <si>
    <t>3.1.0.0</t>
  </si>
  <si>
    <t>Contribuciones de capital</t>
  </si>
  <si>
    <t>1.2.3.3</t>
  </si>
  <si>
    <t>Venta de activos fisicos</t>
  </si>
  <si>
    <t>4.5.0.0</t>
  </si>
  <si>
    <t>Otros</t>
  </si>
  <si>
    <t>1.2.1.0</t>
  </si>
  <si>
    <t>Inversiones financieras (aportaciones a fideicomisos)</t>
  </si>
  <si>
    <t>1.2.3.0</t>
  </si>
  <si>
    <t>Bienes inmuebles</t>
  </si>
  <si>
    <t>1.2.3.5</t>
  </si>
  <si>
    <t>Construcciones en proceso</t>
  </si>
  <si>
    <t>1.2.4.0</t>
  </si>
  <si>
    <t>Bienes muebles</t>
  </si>
  <si>
    <t>1.2.5.0</t>
  </si>
  <si>
    <t>Intangibles</t>
  </si>
  <si>
    <t>4.6.0.0</t>
  </si>
  <si>
    <t>FLUJO NETO DE EFECTIVO DE LAS ACTIVIDADES DE INVERSIÓN</t>
  </si>
  <si>
    <t>ACTIVIDADES DE FINANCIAMIENTO</t>
  </si>
  <si>
    <t>2.2.3.3</t>
  </si>
  <si>
    <t>Endeudamiento neto interno</t>
  </si>
  <si>
    <t>2.2.3.4</t>
  </si>
  <si>
    <t>Endeudamiento neto externo</t>
  </si>
  <si>
    <t>Incremento de Patrimonio/Pasivos y Disminución de Activos</t>
  </si>
  <si>
    <t>2.1.3.1</t>
  </si>
  <si>
    <t>Servicios de la deuda interna</t>
  </si>
  <si>
    <t>2.1.3.2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</si>
  <si>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</si>
  <si>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</si>
  <si>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</si>
  <si>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</si>
  <si>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</si>
  <si>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</si>
  <si>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Bajo protesta de decir verdad declaramos que los Estados Financieros y sus notas son razonablemente correctos y son responsabilidad del emisor.</t>
  </si>
  <si>
    <t>SOFIA AYALA RODRIGUEZ</t>
  </si>
  <si>
    <t xml:space="preserve">IRMA PEREZ FLORES </t>
  </si>
  <si>
    <t xml:space="preserve">RECTORA </t>
  </si>
  <si>
    <t>DIRECTORA DE ADMINISTRACION Y FINANZAS</t>
  </si>
  <si>
    <t>AL 30 DE SEPTIEMBRE MES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</si>
</sst>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8"/>
      <color theme="8" tint="-0.499984740745262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sz val="8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top"/>
    </xf>
    <xf numFmtId="0" fontId="4" fillId="4" borderId="3" xfId="2" applyFont="1" applyFill="1" applyBorder="1" applyAlignment="1">
      <alignment horizontal="center" vertical="top" wrapText="1"/>
    </xf>
    <xf numFmtId="0" fontId="4" fillId="0" borderId="3" xfId="2" applyFont="1" applyBorder="1" applyAlignment="1" applyProtection="1">
      <alignment horizontal="center" vertical="top" wrapText="1"/>
      <protection locked="0"/>
    </xf>
    <xf numFmtId="4" fontId="5" fillId="0" borderId="4" xfId="2" applyNumberFormat="1" applyFont="1" applyFill="1" applyBorder="1" applyAlignment="1" applyProtection="1">
      <alignment vertical="top"/>
      <protection locked="0"/>
    </xf>
    <xf numFmtId="0" fontId="4" fillId="0" borderId="5" xfId="2" applyFont="1" applyBorder="1" applyAlignment="1">
      <alignment horizontal="center" vertical="top"/>
    </xf>
    <xf numFmtId="0" fontId="4" fillId="3" borderId="0" xfId="2" applyFont="1" applyFill="1" applyBorder="1" applyAlignment="1">
      <alignment vertical="top" wrapText="1"/>
    </xf>
    <xf numFmtId="4" fontId="4" fillId="3" borderId="0" xfId="2" applyNumberFormat="1" applyFont="1" applyFill="1" applyBorder="1" applyAlignment="1" applyProtection="1">
      <alignment vertical="top" wrapText="1"/>
      <protection locked="0"/>
    </xf>
    <xf numFmtId="4" fontId="4" fillId="3" borderId="6" xfId="2" applyNumberFormat="1" applyFont="1" applyFill="1" applyBorder="1" applyAlignment="1" applyProtection="1">
      <alignment vertical="top" wrapText="1"/>
      <protection locked="0"/>
    </xf>
    <xf numFmtId="0" fontId="5" fillId="0" borderId="5" xfId="2" applyFont="1" applyBorder="1" applyAlignment="1">
      <alignment horizontal="center" vertical="top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 applyProtection="1">
      <alignment vertical="top" wrapText="1"/>
      <protection locked="0"/>
    </xf>
    <xf numFmtId="4" fontId="5" fillId="0" borderId="6" xfId="2" applyNumberFormat="1" applyFont="1" applyBorder="1" applyAlignment="1" applyProtection="1">
      <alignment vertical="top" wrapText="1"/>
      <protection locked="0"/>
    </xf>
    <xf numFmtId="0" fontId="5" fillId="0" borderId="5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vertical="top" wrapText="1"/>
    </xf>
    <xf numFmtId="4" fontId="5" fillId="0" borderId="0" xfId="2" applyNumberFormat="1" applyFont="1" applyBorder="1" applyAlignment="1" applyProtection="1">
      <alignment vertical="top" wrapText="1"/>
      <protection locked="0"/>
    </xf>
    <xf numFmtId="0" fontId="5" fillId="0" borderId="7" xfId="2" applyFont="1" applyBorder="1" applyAlignment="1">
      <alignment horizontal="center" vertical="top"/>
    </xf>
    <xf numFmtId="0" fontId="4" fillId="3" borderId="8" xfId="2" applyFont="1" applyFill="1" applyBorder="1" applyAlignment="1">
      <alignment vertical="top" wrapText="1"/>
    </xf>
    <xf numFmtId="4" fontId="4" fillId="3" borderId="8" xfId="2" applyNumberFormat="1" applyFont="1" applyFill="1" applyBorder="1" applyAlignment="1" applyProtection="1">
      <alignment vertical="top" wrapText="1"/>
      <protection locked="0"/>
    </xf>
    <xf numFmtId="4" fontId="4" fillId="3" borderId="9" xfId="2" applyNumberFormat="1" applyFont="1" applyFill="1" applyBorder="1" applyAlignment="1" applyProtection="1">
      <alignment vertical="top" wrapText="1"/>
      <protection locked="0"/>
    </xf>
    <xf numFmtId="0" fontId="5" fillId="2" borderId="5" xfId="2" applyFont="1" applyFill="1" applyBorder="1" applyAlignment="1">
      <alignment horizontal="center" vertical="top"/>
    </xf>
    <xf numFmtId="0" fontId="4" fillId="2" borderId="0" xfId="2" applyFont="1" applyFill="1" applyBorder="1" applyAlignment="1">
      <alignment vertical="top" wrapText="1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2" borderId="6" xfId="2" applyNumberFormat="1" applyFont="1" applyFill="1" applyBorder="1" applyAlignment="1" applyProtection="1">
      <alignment vertical="top" wrapText="1"/>
      <protection locked="0"/>
    </xf>
    <xf numFmtId="0" fontId="5" fillId="0" borderId="2" xfId="2" applyFont="1" applyBorder="1" applyAlignment="1">
      <alignment horizontal="center" vertical="top"/>
    </xf>
    <xf numFmtId="4" fontId="5" fillId="0" borderId="3" xfId="2" applyNumberFormat="1" applyFont="1" applyBorder="1" applyAlignment="1" applyProtection="1">
      <alignment vertical="top" wrapText="1"/>
      <protection locked="0"/>
    </xf>
    <xf numFmtId="4" fontId="5" fillId="0" borderId="4" xfId="2" applyNumberFormat="1" applyFont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vertical="top" wrapText="1"/>
    </xf>
    <xf numFmtId="0" fontId="4" fillId="0" borderId="7" xfId="2" applyFont="1" applyBorder="1" applyAlignment="1">
      <alignment horizontal="center" vertical="top"/>
    </xf>
    <xf numFmtId="0" fontId="4" fillId="4" borderId="8" xfId="2" applyFont="1" applyFill="1" applyBorder="1" applyAlignment="1">
      <alignment vertical="top" wrapText="1"/>
    </xf>
    <xf numFmtId="4" fontId="4" fillId="4" borderId="8" xfId="2" applyNumberFormat="1" applyFont="1" applyFill="1" applyBorder="1" applyAlignment="1" applyProtection="1">
      <alignment vertical="top" wrapText="1"/>
      <protection locked="0"/>
    </xf>
    <xf numFmtId="4" fontId="4" fillId="4" borderId="9" xfId="2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/>
    <xf numFmtId="0" fontId="6" fillId="0" borderId="8" xfId="0" applyFont="1" applyBorder="1"/>
    <xf numFmtId="0" fontId="6" fillId="0" borderId="0" xfId="0" applyFont="1"/>
    <xf numFmtId="0" fontId="6" fillId="0" borderId="0" xfId="0" applyFont="1" applyAlignment="1">
      <alignment horizontal="centerContinuous"/>
    </xf>
    <xf numFmtId="43" fontId="7" fillId="2" borderId="0" xfId="1" applyNumberFormat="1" applyFont="1" applyFill="1" applyBorder="1" applyAlignment="1" applyProtection="1">
      <alignment horizontal="centerContinuous"/>
    </xf>
    <xf numFmtId="43" fontId="7" fillId="2" borderId="0" xfId="1" applyNumberFormat="1" applyFont="1" applyFill="1" applyBorder="1" applyAlignment="1" applyProtection="1">
      <alignment horizontal="centerContinuous" vertical="top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5" fillId="0" borderId="0" xfId="2" applyNumberFormat="1" applyFont="1" applyFill="1" applyBorder="1" applyAlignment="1">
      <alignment vertical="top"/>
    </xf>
    <xf numFmtId="4" fontId="5" fillId="0" borderId="6" xfId="2" applyNumberFormat="1" applyFont="1" applyFill="1" applyBorder="1" applyAlignment="1">
      <alignment vertical="top"/>
    </xf>
    <xf numFmtId="4" fontId="5" fillId="3" borderId="6" xfId="2" applyNumberFormat="1" applyFont="1" applyFill="1" applyBorder="1" applyAlignment="1">
      <alignment vertical="top"/>
    </xf>
    <xf numFmtId="0" fontId="5" fillId="0" borderId="0" xfId="0" applyFont="1"/>
    <xf numFmtId="0" fontId="8" fillId="0" borderId="0" xfId="0" applyFont="1"/>
    <xf numFmtId="4" fontId="5" fillId="3" borderId="0" xfId="2" applyNumberFormat="1" applyFont="1" applyFill="1" applyBorder="1" applyAlignment="1">
      <alignment vertical="top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9/Downloads/Estado%20Flujo%20Efectiv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ANALISIS PATRIMONIO"/>
      <sheetName val="EFE"/>
    </sheetNames>
    <sheetDataSet>
      <sheetData sheetId="0" refreshError="1">
        <row r="19">
          <cell r="B19">
            <v>0</v>
          </cell>
        </row>
        <row r="22">
          <cell r="D22">
            <v>0</v>
          </cell>
        </row>
        <row r="29">
          <cell r="H2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topLeftCell="A19" zoomScale="80" zoomScaleNormal="80" workbookViewId="0">
      <selection activeCell="H31" sqref="H31"/>
    </sheetView>
  </sheetViews>
  <sheetFormatPr baseColWidth="10" defaultRowHeight="12.75" x14ac:dyDescent="0.2"/>
  <cols>
    <col min="2" max="2" width="38.28515625" customWidth="1"/>
    <col min="3" max="3" width="17.42578125" style="48" customWidth="1"/>
    <col min="4" max="4" width="18.42578125" style="48" customWidth="1"/>
  </cols>
  <sheetData>
    <row r="1" spans="1:4" ht="15" customHeight="1" x14ac:dyDescent="0.2">
      <c r="A1" s="42" t="s">
        <v>0</v>
      </c>
      <c r="B1" s="42"/>
      <c r="C1" s="42"/>
      <c r="D1" s="42"/>
    </row>
    <row r="2" spans="1:4" ht="15" customHeight="1" x14ac:dyDescent="0.2">
      <c r="A2" s="42" t="s">
        <v>1</v>
      </c>
      <c r="B2" s="42"/>
      <c r="C2" s="42"/>
      <c r="D2" s="42"/>
    </row>
    <row r="3" spans="1:4" ht="15" customHeight="1" x14ac:dyDescent="0.2">
      <c r="A3" s="42" t="s">
        <v>81</v>
      </c>
      <c r="B3" s="42"/>
      <c r="C3" s="42"/>
      <c r="D3" s="42"/>
    </row>
    <row r="4" spans="1:4" ht="22.5" customHeight="1" x14ac:dyDescent="0.2">
      <c r="A4" s="1"/>
      <c r="B4" s="1"/>
      <c r="C4" s="41"/>
      <c r="D4" s="41"/>
    </row>
    <row r="5" spans="1:4" x14ac:dyDescent="0.2">
      <c r="A5" s="2" t="s">
        <v>2</v>
      </c>
      <c r="B5" s="3" t="s">
        <v>3</v>
      </c>
      <c r="C5" s="3" t="s">
        <v>4</v>
      </c>
      <c r="D5" s="3" t="s">
        <v>5</v>
      </c>
    </row>
    <row r="6" spans="1:4" x14ac:dyDescent="0.2">
      <c r="A6" s="4"/>
      <c r="B6" s="5" t="s">
        <v>6</v>
      </c>
      <c r="C6" s="6"/>
      <c r="D6" s="7"/>
    </row>
    <row r="7" spans="1:4" x14ac:dyDescent="0.2">
      <c r="A7" s="8"/>
      <c r="B7" s="9" t="s">
        <v>7</v>
      </c>
      <c r="C7" s="10">
        <f>SUM(C8:C18)</f>
        <v>30119384.260000002</v>
      </c>
      <c r="D7" s="11">
        <f>SUM(D8:D18)</f>
        <v>21343263.759999998</v>
      </c>
    </row>
    <row r="8" spans="1:4" x14ac:dyDescent="0.2">
      <c r="A8" s="12">
        <v>4110</v>
      </c>
      <c r="B8" s="13" t="s">
        <v>8</v>
      </c>
      <c r="C8" s="14"/>
      <c r="D8" s="15"/>
    </row>
    <row r="9" spans="1:4" x14ac:dyDescent="0.2">
      <c r="A9" s="16">
        <v>4120</v>
      </c>
      <c r="B9" s="17" t="s">
        <v>9</v>
      </c>
      <c r="C9" s="18"/>
      <c r="D9" s="15"/>
    </row>
    <row r="10" spans="1:4" x14ac:dyDescent="0.2">
      <c r="A10" s="12">
        <v>4130</v>
      </c>
      <c r="B10" s="13" t="s">
        <v>10</v>
      </c>
      <c r="C10" s="18"/>
      <c r="D10" s="15"/>
    </row>
    <row r="11" spans="1:4" x14ac:dyDescent="0.2">
      <c r="A11" s="12">
        <v>4140</v>
      </c>
      <c r="B11" s="13" t="s">
        <v>11</v>
      </c>
      <c r="C11" s="45">
        <v>2711958</v>
      </c>
      <c r="D11" s="46">
        <v>2428737</v>
      </c>
    </row>
    <row r="12" spans="1:4" x14ac:dyDescent="0.2">
      <c r="A12" s="12">
        <v>4150</v>
      </c>
      <c r="B12" s="13" t="s">
        <v>12</v>
      </c>
      <c r="C12" s="45">
        <v>36500</v>
      </c>
      <c r="D12" s="46">
        <v>13300</v>
      </c>
    </row>
    <row r="13" spans="1:4" x14ac:dyDescent="0.2">
      <c r="A13" s="12">
        <v>4160</v>
      </c>
      <c r="B13" s="13" t="s">
        <v>13</v>
      </c>
      <c r="C13" s="45">
        <v>59792.98</v>
      </c>
      <c r="D13" s="46">
        <v>46695.360000000001</v>
      </c>
    </row>
    <row r="14" spans="1:4" x14ac:dyDescent="0.2">
      <c r="A14" s="12">
        <v>4170</v>
      </c>
      <c r="B14" s="13" t="s">
        <v>14</v>
      </c>
      <c r="C14" s="45">
        <v>271211</v>
      </c>
      <c r="D14" s="46">
        <v>134921</v>
      </c>
    </row>
    <row r="15" spans="1:4" ht="33.75" x14ac:dyDescent="0.2">
      <c r="A15" s="12">
        <v>4190</v>
      </c>
      <c r="B15" s="13" t="s">
        <v>15</v>
      </c>
      <c r="C15" s="18"/>
      <c r="D15" s="15"/>
    </row>
    <row r="16" spans="1:4" x14ac:dyDescent="0.2">
      <c r="A16" s="12">
        <v>4210</v>
      </c>
      <c r="B16" s="13" t="s">
        <v>16</v>
      </c>
      <c r="C16" s="45">
        <v>14056366</v>
      </c>
      <c r="D16" s="46">
        <v>7476000</v>
      </c>
    </row>
    <row r="17" spans="1:4" ht="22.5" x14ac:dyDescent="0.2">
      <c r="A17" s="12">
        <v>4220</v>
      </c>
      <c r="B17" s="13" t="s">
        <v>17</v>
      </c>
      <c r="C17" s="45">
        <v>12796036.189999999</v>
      </c>
      <c r="D17" s="46">
        <v>11095145.76</v>
      </c>
    </row>
    <row r="18" spans="1:4" x14ac:dyDescent="0.2">
      <c r="A18" s="12">
        <v>4300</v>
      </c>
      <c r="B18" s="13" t="s">
        <v>18</v>
      </c>
      <c r="C18" s="45">
        <v>187520.09</v>
      </c>
      <c r="D18" s="46">
        <v>148464.64000000001</v>
      </c>
    </row>
    <row r="19" spans="1:4" x14ac:dyDescent="0.2">
      <c r="A19" s="12"/>
      <c r="B19" s="9" t="s">
        <v>19</v>
      </c>
      <c r="C19" s="50">
        <f>+SUM(C20:C40)</f>
        <v>21593889.380000003</v>
      </c>
      <c r="D19" s="47">
        <f>+SUM(D20:D40)</f>
        <v>14875669.07</v>
      </c>
    </row>
    <row r="20" spans="1:4" x14ac:dyDescent="0.2">
      <c r="A20" s="12">
        <v>5110</v>
      </c>
      <c r="B20" s="13" t="s">
        <v>20</v>
      </c>
      <c r="C20" s="45">
        <v>17401927.510000002</v>
      </c>
      <c r="D20" s="46">
        <v>11929060.039999999</v>
      </c>
    </row>
    <row r="21" spans="1:4" x14ac:dyDescent="0.2">
      <c r="A21" s="12">
        <v>5120</v>
      </c>
      <c r="B21" s="13" t="s">
        <v>21</v>
      </c>
      <c r="C21" s="45">
        <v>747823.12</v>
      </c>
      <c r="D21" s="46">
        <v>456021.57</v>
      </c>
    </row>
    <row r="22" spans="1:4" x14ac:dyDescent="0.2">
      <c r="A22" s="12">
        <v>5130</v>
      </c>
      <c r="B22" s="13" t="s">
        <v>22</v>
      </c>
      <c r="C22" s="45">
        <v>3419338.86</v>
      </c>
      <c r="D22" s="46">
        <v>2465377.46</v>
      </c>
    </row>
    <row r="23" spans="1:4" ht="22.5" x14ac:dyDescent="0.2">
      <c r="A23" s="12">
        <v>5210</v>
      </c>
      <c r="B23" s="13" t="s">
        <v>23</v>
      </c>
      <c r="C23" s="18"/>
      <c r="D23" s="15"/>
    </row>
    <row r="24" spans="1:4" x14ac:dyDescent="0.2">
      <c r="A24" s="12">
        <v>5220</v>
      </c>
      <c r="B24" s="13" t="s">
        <v>24</v>
      </c>
      <c r="C24" s="18"/>
      <c r="D24" s="15"/>
    </row>
    <row r="25" spans="1:4" x14ac:dyDescent="0.2">
      <c r="A25" s="12">
        <v>5230</v>
      </c>
      <c r="B25" s="13" t="s">
        <v>25</v>
      </c>
      <c r="C25" s="18"/>
      <c r="D25" s="15"/>
    </row>
    <row r="26" spans="1:4" x14ac:dyDescent="0.2">
      <c r="A26" s="12">
        <v>5240</v>
      </c>
      <c r="B26" s="13" t="s">
        <v>26</v>
      </c>
      <c r="C26" s="45">
        <v>24794</v>
      </c>
      <c r="D26" s="46">
        <v>24794</v>
      </c>
    </row>
    <row r="27" spans="1:4" x14ac:dyDescent="0.2">
      <c r="A27" s="12">
        <v>5250</v>
      </c>
      <c r="B27" s="13" t="s">
        <v>27</v>
      </c>
      <c r="C27" s="18"/>
      <c r="D27" s="15"/>
    </row>
    <row r="28" spans="1:4" ht="22.5" x14ac:dyDescent="0.2">
      <c r="A28" s="12">
        <v>5260</v>
      </c>
      <c r="B28" s="13" t="s">
        <v>28</v>
      </c>
      <c r="C28" s="18"/>
      <c r="D28" s="15"/>
    </row>
    <row r="29" spans="1:4" x14ac:dyDescent="0.2">
      <c r="A29" s="12">
        <v>5270</v>
      </c>
      <c r="B29" s="13" t="s">
        <v>29</v>
      </c>
      <c r="C29" s="18"/>
      <c r="D29" s="15"/>
    </row>
    <row r="30" spans="1:4" x14ac:dyDescent="0.2">
      <c r="A30" s="12">
        <v>5280</v>
      </c>
      <c r="B30" s="13" t="s">
        <v>30</v>
      </c>
      <c r="C30" s="18"/>
      <c r="D30" s="15"/>
    </row>
    <row r="31" spans="1:4" x14ac:dyDescent="0.2">
      <c r="A31" s="12">
        <v>5290</v>
      </c>
      <c r="B31" s="13" t="s">
        <v>31</v>
      </c>
      <c r="C31" s="18"/>
      <c r="D31" s="15"/>
    </row>
    <row r="32" spans="1:4" x14ac:dyDescent="0.2">
      <c r="A32" s="12">
        <v>5310</v>
      </c>
      <c r="B32" s="13" t="s">
        <v>32</v>
      </c>
      <c r="C32" s="18"/>
      <c r="D32" s="15"/>
    </row>
    <row r="33" spans="1:4" x14ac:dyDescent="0.2">
      <c r="A33" s="12">
        <v>5320</v>
      </c>
      <c r="B33" s="13" t="s">
        <v>33</v>
      </c>
      <c r="C33" s="18"/>
      <c r="D33" s="15"/>
    </row>
    <row r="34" spans="1:4" x14ac:dyDescent="0.2">
      <c r="A34" s="12">
        <v>5330</v>
      </c>
      <c r="B34" s="13" t="s">
        <v>34</v>
      </c>
      <c r="C34" s="18"/>
      <c r="D34" s="15"/>
    </row>
    <row r="35" spans="1:4" x14ac:dyDescent="0.2">
      <c r="A35" s="16">
        <v>5410</v>
      </c>
      <c r="B35" s="17" t="s">
        <v>35</v>
      </c>
      <c r="C35" s="18"/>
      <c r="D35" s="15"/>
    </row>
    <row r="36" spans="1:4" x14ac:dyDescent="0.2">
      <c r="A36" s="16">
        <v>5420</v>
      </c>
      <c r="B36" s="13" t="s">
        <v>36</v>
      </c>
      <c r="C36" s="18"/>
      <c r="D36" s="15"/>
    </row>
    <row r="37" spans="1:4" x14ac:dyDescent="0.2">
      <c r="A37" s="12">
        <v>5430</v>
      </c>
      <c r="B37" s="13" t="s">
        <v>37</v>
      </c>
      <c r="C37" s="18"/>
      <c r="D37" s="15"/>
    </row>
    <row r="38" spans="1:4" x14ac:dyDescent="0.2">
      <c r="A38" s="12">
        <v>5440</v>
      </c>
      <c r="B38" s="13" t="s">
        <v>38</v>
      </c>
      <c r="C38" s="18"/>
      <c r="D38" s="15"/>
    </row>
    <row r="39" spans="1:4" x14ac:dyDescent="0.2">
      <c r="A39" s="12">
        <v>5450</v>
      </c>
      <c r="B39" s="13" t="s">
        <v>39</v>
      </c>
      <c r="C39" s="18"/>
      <c r="D39" s="15"/>
    </row>
    <row r="40" spans="1:4" x14ac:dyDescent="0.2">
      <c r="A40" s="12">
        <v>5590</v>
      </c>
      <c r="B40" s="13" t="s">
        <v>40</v>
      </c>
      <c r="C40" s="45">
        <v>5.89</v>
      </c>
      <c r="D40" s="46">
        <v>416</v>
      </c>
    </row>
    <row r="41" spans="1:4" ht="22.5" x14ac:dyDescent="0.2">
      <c r="A41" s="19"/>
      <c r="B41" s="20" t="s">
        <v>41</v>
      </c>
      <c r="C41" s="21">
        <f>C7-C19</f>
        <v>8525494.879999999</v>
      </c>
      <c r="D41" s="22">
        <f>D7-D19</f>
        <v>6467594.6899999976</v>
      </c>
    </row>
    <row r="42" spans="1:4" x14ac:dyDescent="0.2">
      <c r="A42" s="23"/>
      <c r="B42" s="24"/>
      <c r="C42" s="25"/>
      <c r="D42" s="26"/>
    </row>
    <row r="43" spans="1:4" x14ac:dyDescent="0.2">
      <c r="A43" s="27"/>
      <c r="B43" s="5" t="s">
        <v>42</v>
      </c>
      <c r="C43" s="28"/>
      <c r="D43" s="29"/>
    </row>
    <row r="44" spans="1:4" x14ac:dyDescent="0.2">
      <c r="A44" s="12"/>
      <c r="B44" s="9" t="s">
        <v>7</v>
      </c>
      <c r="C44" s="10">
        <f>SUM(C45:C47)</f>
        <v>882450.77</v>
      </c>
      <c r="D44" s="11">
        <f>SUM(D45:D47)</f>
        <v>921506.22</v>
      </c>
    </row>
    <row r="45" spans="1:4" x14ac:dyDescent="0.2">
      <c r="A45" s="12" t="s">
        <v>43</v>
      </c>
      <c r="B45" s="13" t="s">
        <v>44</v>
      </c>
      <c r="C45" s="18">
        <v>0</v>
      </c>
      <c r="D45" s="15"/>
    </row>
    <row r="46" spans="1:4" x14ac:dyDescent="0.2">
      <c r="A46" s="12" t="s">
        <v>45</v>
      </c>
      <c r="B46" s="13" t="s">
        <v>46</v>
      </c>
      <c r="C46" s="18"/>
      <c r="D46" s="15"/>
    </row>
    <row r="47" spans="1:4" x14ac:dyDescent="0.2">
      <c r="A47" s="16" t="s">
        <v>47</v>
      </c>
      <c r="B47" s="17" t="s">
        <v>48</v>
      </c>
      <c r="C47" s="45">
        <v>882450.77</v>
      </c>
      <c r="D47" s="46">
        <v>921506.22</v>
      </c>
    </row>
    <row r="48" spans="1:4" x14ac:dyDescent="0.2">
      <c r="A48" s="12"/>
      <c r="B48" s="9" t="s">
        <v>19</v>
      </c>
      <c r="C48" s="10">
        <f>SUM(C49:C54)</f>
        <v>9152485.6099999994</v>
      </c>
      <c r="D48" s="11">
        <f>SUM(D49:D54)</f>
        <v>5190254.3199999994</v>
      </c>
    </row>
    <row r="49" spans="1:4" ht="22.5" x14ac:dyDescent="0.2">
      <c r="A49" s="12" t="s">
        <v>49</v>
      </c>
      <c r="B49" s="13" t="s">
        <v>50</v>
      </c>
      <c r="C49" s="18">
        <f>+[1]ESF!B19</f>
        <v>0</v>
      </c>
      <c r="D49" s="15"/>
    </row>
    <row r="50" spans="1:4" x14ac:dyDescent="0.2">
      <c r="A50" s="12" t="s">
        <v>51</v>
      </c>
      <c r="B50" s="13" t="s">
        <v>52</v>
      </c>
      <c r="C50" s="18"/>
      <c r="D50" s="15"/>
    </row>
    <row r="51" spans="1:4" x14ac:dyDescent="0.2">
      <c r="A51" s="12" t="s">
        <v>53</v>
      </c>
      <c r="B51" s="13" t="s">
        <v>54</v>
      </c>
      <c r="C51" s="18">
        <f>+[1]ESF!D22</f>
        <v>0</v>
      </c>
      <c r="D51" s="15"/>
    </row>
    <row r="52" spans="1:4" x14ac:dyDescent="0.2">
      <c r="A52" s="12" t="s">
        <v>55</v>
      </c>
      <c r="B52" s="13" t="s">
        <v>56</v>
      </c>
      <c r="C52" s="45">
        <v>1379320.39</v>
      </c>
      <c r="D52" s="46">
        <v>666940.30000000005</v>
      </c>
    </row>
    <row r="53" spans="1:4" x14ac:dyDescent="0.2">
      <c r="A53" s="16" t="s">
        <v>57</v>
      </c>
      <c r="B53" s="17" t="s">
        <v>58</v>
      </c>
      <c r="C53" s="18">
        <f>+[1]ESF!H29</f>
        <v>0</v>
      </c>
      <c r="D53" s="15"/>
    </row>
    <row r="54" spans="1:4" x14ac:dyDescent="0.2">
      <c r="A54" s="16" t="s">
        <v>59</v>
      </c>
      <c r="B54" s="17" t="s">
        <v>48</v>
      </c>
      <c r="C54" s="45">
        <v>7773165.2199999997</v>
      </c>
      <c r="D54" s="46">
        <v>4523314.0199999996</v>
      </c>
    </row>
    <row r="55" spans="1:4" ht="22.5" x14ac:dyDescent="0.2">
      <c r="A55" s="19"/>
      <c r="B55" s="20" t="s">
        <v>60</v>
      </c>
      <c r="C55" s="21">
        <f>C44-C48</f>
        <v>-8270034.8399999999</v>
      </c>
      <c r="D55" s="22">
        <f>D44-D48</f>
        <v>-4268748.0999999996</v>
      </c>
    </row>
    <row r="56" spans="1:4" x14ac:dyDescent="0.2">
      <c r="A56" s="23"/>
      <c r="B56" s="24"/>
      <c r="C56" s="25"/>
      <c r="D56" s="26"/>
    </row>
    <row r="57" spans="1:4" x14ac:dyDescent="0.2">
      <c r="A57" s="27"/>
      <c r="B57" s="5" t="s">
        <v>61</v>
      </c>
      <c r="C57" s="28"/>
      <c r="D57" s="29"/>
    </row>
    <row r="58" spans="1:4" x14ac:dyDescent="0.2">
      <c r="A58" s="12"/>
      <c r="B58" s="9" t="s">
        <v>7</v>
      </c>
      <c r="C58" s="10">
        <f>SUM(C59:C61)</f>
        <v>9643985.2899999991</v>
      </c>
      <c r="D58" s="11">
        <f>SUM(D59:D61)</f>
        <v>8156606</v>
      </c>
    </row>
    <row r="59" spans="1:4" x14ac:dyDescent="0.2">
      <c r="A59" s="12" t="s">
        <v>62</v>
      </c>
      <c r="B59" s="13" t="s">
        <v>63</v>
      </c>
      <c r="C59" s="18"/>
      <c r="D59" s="15"/>
    </row>
    <row r="60" spans="1:4" x14ac:dyDescent="0.2">
      <c r="A60" s="12" t="s">
        <v>64</v>
      </c>
      <c r="B60" s="13" t="s">
        <v>65</v>
      </c>
      <c r="C60" s="18"/>
      <c r="D60" s="15"/>
    </row>
    <row r="61" spans="1:4" ht="22.5" x14ac:dyDescent="0.2">
      <c r="A61" s="12">
        <v>4700</v>
      </c>
      <c r="B61" s="13" t="s">
        <v>66</v>
      </c>
      <c r="C61" s="45">
        <v>9643985.2899999991</v>
      </c>
      <c r="D61" s="46">
        <v>8156606</v>
      </c>
    </row>
    <row r="62" spans="1:4" x14ac:dyDescent="0.2">
      <c r="A62" s="12"/>
      <c r="B62" s="9" t="s">
        <v>19</v>
      </c>
      <c r="C62" s="10">
        <f>SUM(C63:C65)</f>
        <v>2651016.61</v>
      </c>
      <c r="D62" s="11">
        <f>SUM(D63:D65)</f>
        <v>3887857.9</v>
      </c>
    </row>
    <row r="63" spans="1:4" x14ac:dyDescent="0.2">
      <c r="A63" s="12" t="s">
        <v>67</v>
      </c>
      <c r="B63" s="13" t="s">
        <v>68</v>
      </c>
      <c r="C63" s="18"/>
      <c r="D63" s="15"/>
    </row>
    <row r="64" spans="1:4" x14ac:dyDescent="0.2">
      <c r="A64" s="12" t="s">
        <v>69</v>
      </c>
      <c r="B64" s="13" t="s">
        <v>70</v>
      </c>
      <c r="C64" s="18"/>
      <c r="D64" s="15"/>
    </row>
    <row r="65" spans="1:5" ht="22.5" x14ac:dyDescent="0.2">
      <c r="A65" s="12"/>
      <c r="B65" s="13" t="s">
        <v>71</v>
      </c>
      <c r="C65" s="45">
        <v>2651016.61</v>
      </c>
      <c r="D65" s="46">
        <v>3887857.9</v>
      </c>
    </row>
    <row r="66" spans="1:5" ht="22.5" x14ac:dyDescent="0.2">
      <c r="A66" s="19"/>
      <c r="B66" s="20" t="s">
        <v>72</v>
      </c>
      <c r="C66" s="21">
        <f>+C58-C62</f>
        <v>6992968.6799999997</v>
      </c>
      <c r="D66" s="22">
        <f>+D58-D62</f>
        <v>4268748.0999999996</v>
      </c>
    </row>
    <row r="67" spans="1:5" ht="22.5" x14ac:dyDescent="0.2">
      <c r="A67" s="23"/>
      <c r="B67" s="30" t="s">
        <v>73</v>
      </c>
      <c r="C67" s="45">
        <v>6734397.9100000001</v>
      </c>
      <c r="D67" s="46">
        <v>3963345.51</v>
      </c>
    </row>
    <row r="68" spans="1:5" ht="22.5" x14ac:dyDescent="0.2">
      <c r="A68" s="12"/>
      <c r="B68" s="30" t="s">
        <v>74</v>
      </c>
      <c r="C68" s="45">
        <v>12722030.630000001</v>
      </c>
      <c r="D68" s="46">
        <v>12722030.630000001</v>
      </c>
    </row>
    <row r="69" spans="1:5" ht="22.5" x14ac:dyDescent="0.2">
      <c r="A69" s="31"/>
      <c r="B69" s="32" t="s">
        <v>75</v>
      </c>
      <c r="C69" s="33">
        <f>+C68+C67</f>
        <v>19456428.539999999</v>
      </c>
      <c r="D69" s="34">
        <f>+D68+D67</f>
        <v>16685376.140000001</v>
      </c>
    </row>
    <row r="71" spans="1:5" x14ac:dyDescent="0.2">
      <c r="A71" s="35" t="s">
        <v>76</v>
      </c>
    </row>
    <row r="74" spans="1:5" x14ac:dyDescent="0.2">
      <c r="A74" s="36"/>
      <c r="B74" s="36"/>
      <c r="C74" s="49"/>
      <c r="D74" s="49"/>
      <c r="E74" s="37"/>
    </row>
    <row r="75" spans="1:5" x14ac:dyDescent="0.2">
      <c r="A75" s="38" t="s">
        <v>77</v>
      </c>
      <c r="B75" s="39"/>
      <c r="C75" s="43" t="s">
        <v>78</v>
      </c>
      <c r="D75" s="43"/>
      <c r="E75" s="43"/>
    </row>
    <row r="76" spans="1:5" x14ac:dyDescent="0.2">
      <c r="A76" s="38" t="s">
        <v>79</v>
      </c>
      <c r="B76" s="40"/>
      <c r="C76" s="44" t="s">
        <v>80</v>
      </c>
      <c r="D76" s="44"/>
      <c r="E76" s="44"/>
    </row>
  </sheetData>
  <protectedRanges>
    <protectedRange sqref="C19:D19" name="Rango1_1"/>
    <protectedRange sqref="D40" name="Rango1_3"/>
    <protectedRange sqref="D47" name="Rango1_5"/>
    <protectedRange sqref="D52" name="Rango1_6"/>
    <protectedRange sqref="D54" name="Rango1_7"/>
    <protectedRange sqref="D61" name="Rango1_8"/>
    <protectedRange sqref="D65" name="Rango1_9"/>
    <protectedRange sqref="D67" name="Rango1_10"/>
    <protectedRange sqref="C68" name="Rango1_11"/>
    <protectedRange sqref="C11:D14" name="Rango1_1_1"/>
    <protectedRange sqref="C17:D18" name="Rango1_12"/>
    <protectedRange sqref="C16:D18" name="Rango1_1_2"/>
    <protectedRange sqref="C20:D22" name="Rango1_13"/>
    <protectedRange sqref="C20:D22" name="Rango1_1_3"/>
    <protectedRange sqref="C26:D26" name="Rango1_14"/>
    <protectedRange sqref="C26:D26" name="Rango1_1_4"/>
    <protectedRange sqref="C47" name="Rango1_15"/>
    <protectedRange sqref="C47" name="Rango1_1_5"/>
    <protectedRange sqref="C52" name="Rango1_17"/>
    <protectedRange sqref="C52" name="Rango1_1_7"/>
    <protectedRange sqref="C54" name="Rango1_18"/>
    <protectedRange sqref="C54" name="Rango1_1_8"/>
    <protectedRange sqref="C61" name="Rango1_19"/>
    <protectedRange sqref="C61" name="Rango1_1_9"/>
    <protectedRange sqref="C65" name="Rango1_22"/>
    <protectedRange sqref="C65" name="Rango1_1_12"/>
    <protectedRange sqref="C67" name="Rango1_23"/>
    <protectedRange sqref="C67" name="Rango1_1_13"/>
  </protectedRanges>
  <mergeCells count="5">
    <mergeCell ref="A1:D1"/>
    <mergeCell ref="A2:D2"/>
    <mergeCell ref="A3:D3"/>
    <mergeCell ref="C75:E75"/>
    <mergeCell ref="C76:E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cp:lastPrinted>2017-08-16T21:59:22Z</cp:lastPrinted>
  <dcterms:created xsi:type="dcterms:W3CDTF">2017-08-16T14:54:09Z</dcterms:created>
  <dcterms:modified xsi:type="dcterms:W3CDTF">2017-08-16T21:59:26Z</dcterms:modified>
</cp:coreProperties>
</file>