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8800" windowHeight="121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B33" i="6"/>
  <c r="B23" i="6"/>
  <c r="B13" i="6"/>
  <c r="B5" i="6"/>
  <c r="D43" i="6" l="1"/>
  <c r="G43" i="6" s="1"/>
  <c r="D23" i="6"/>
  <c r="D13" i="6"/>
  <c r="G13" i="6" s="1"/>
  <c r="G53" i="6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<sst xmlns="http://schemas.openxmlformats.org/spreadsheetml/2006/main" count="203" uniqueCount="142">
  <si>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</si>
  <si>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</si>
  <si>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</si>
  <si>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</si>
  <si>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</si>
  <si>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</si>
  <si>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</si>
  <si>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</si>
  <si>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</si>
  <si>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</si>
  <si>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</si>
  <si>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</si>
  <si>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</si>
  <si>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</si>
  <si>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</si>
  <si>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</si>
  <si>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</si>
  <si>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</si>
  <si>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</si>
  <si>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</si>
  <si>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</si>
  <si>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</si>
  <si>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</si>
  <si>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</si>
  <si>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</si>
  <si>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</si>
  <si>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</si>
  <si>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</si>
  <si>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</si>
  <si>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</si>
  <si>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</si>
  <si>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</si>
  <si>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</si>
  <si>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</si>
  <si>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</si>
  <si>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</si>
  <si>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</si>
  <si>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</si>
  <si>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</si>
  <si>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</si>
  <si>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</si>
  <si>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</si>
  <si>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</si>
  <si>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</si>
  <si>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</si>
  <si>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</si>
  <si>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</si>
  <si>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</si>
  <si>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</si>
  <si>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</si>
  <si>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</si>
  <si>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</si>
  <si>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</si>
  <si>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</si>
  <si>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</si>
  <si>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</si>
  <si>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</si>
  <si>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</si>
  <si>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</si>
  <si>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</si>
  <si>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</si>
  <si>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</si>
  <si>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</si>
  <si>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</si>
  <si>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</si>
  <si>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</si>
  <si>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</si>
  <si>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</si>
  <si>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</si>
  <si>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</si>
  <si>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</si>
  <si>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</si>
  <si>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</si>
  <si>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</si>
  <si>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</si>
  <si>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</si>
  <si>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</si>
  <si>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</si>
  <si>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</si>
  <si>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</si>
  <si>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</si>
  <si>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</si>
  <si>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</si>
  <si>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</si>
  <si>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</si>
  <si>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</si>
  <si>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</si>
  <si>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</si>
  <si>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</si>
  <si>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</si>
  <si>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</si>
  <si>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</si>
  <si>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</si>
  <si>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</si>
  <si>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</si>
  <si>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</si>
  <si>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</si>
  <si>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</si>
  <si>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</si>
  <si>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</si>
  <si>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</si>
  <si>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</si>
  <si>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</si>
  <si>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</si>
  <si>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</si>
  <si>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</si>
  <si>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</si>
  <si>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</si>
  <si>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</si>
  <si>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</si>
  <si>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</si>
  <si>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</si>
  <si>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</si>
  <si>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</si>
  <si>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</si>
  <si>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</si>
  <si>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</si>
  <si>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</si>
  <si>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</si>
  <si>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</si>
  <si>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</si>
  <si>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</si>
  <si>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</si>
  <si>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</si>
  <si>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</si>
  <si>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</si>
  <si>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</si>
  <si>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</si>
  <si>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</si>
  <si>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</si>
  <si>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TECNOLOGICA DE SAN MIGUEL ALLENDE
Estado Analítico del Ejercicio del Presupuesto de Egresos
Clasificación por Objeto del Gasto (Capítulo y Concepto)
Del 1 de Enero al 31 de Marzo de 2023</t>
  </si>
  <si>
    <t>UNIVERSIDAD TECNOLOGICA DE SAN MIGUEL ALLENDE
Estado Analítico del Ejercicio del Presupuesto de Egresos
Clasificación Económica (por Tipo de Gasto)
Del 1 de Enero al 31 de Marzo de 2023</t>
  </si>
  <si>
    <t>211213050010000 RECTORÍA GENERAL UTSMA</t>
  </si>
  <si>
    <t>211213050020000 DIR DE ADMINISTRACIÓN Y</t>
  </si>
  <si>
    <t>211213050030000 DIRECCIÓN ACADÉMICA UTSM</t>
  </si>
  <si>
    <t>211213050040000 DIRECCIÓN DE VINCULACIÓN</t>
  </si>
  <si>
    <t>211213050A10000 ÓRGANO INTERNO DE CONTRO</t>
  </si>
  <si>
    <t>211213050D10000 UTSMA EXTENSIÓN DOCTOR M</t>
  </si>
  <si>
    <t>UNIVERSIDAD TECNOLOGICA DE SAN MIGUEL ALLENDE
Estado Analítico del Ejercicio del Presupuesto de Egresos
Clasificación Administrativa
Del 1 de Enero al 31 de Marzo de 2023</t>
  </si>
  <si>
    <t>UNIVERSIDAD TECNOLOGICA DE SAN MIGUEL ALLENDE
Estado Analítico del Ejercicio del Presupuesto de Egresos
Clasificación Administrativa (Poderes)
Del 1 de Enero al 31 de Marzo de 2023</t>
  </si>
  <si>
    <t>UNIVERSIDAD TECNOLOGICA DE SAN MIGUEL ALLENDE
Estado Analítico del Ejercicio del Presupuesto de Egresos
Clasificación Administrativa (Sector Paraestatal)
Del 1 de Enero al 31 de Marzo de 2023</t>
  </si>
  <si>
    <t>UNIVERSIDAD TECNOLOGICA DE SAN MIGUEL ALLENDE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</si>
</sst>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opLeftCell="A43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4" t="s">
        <v>130</v>
      </c>
      <c r="B1" s="34"/>
      <c r="C1" s="34"/>
      <c r="D1" s="34"/>
      <c r="E1" s="34"/>
      <c r="F1" s="34"/>
      <c r="G1" s="35"/>
    </row>
    <row r="2" spans="1:8" x14ac:dyDescent="0.2">
      <c r="A2" s="39" t="s">
        <v>52</v>
      </c>
      <c r="B2" s="36" t="s">
        <v>58</v>
      </c>
      <c r="C2" s="34"/>
      <c r="D2" s="34"/>
      <c r="E2" s="34"/>
      <c r="F2" s="35"/>
      <c r="G2" s="37" t="s">
        <v>57</v>
      </c>
    </row>
    <row r="3" spans="1:8" ht="24.9" customHeight="1" x14ac:dyDescent="0.2">
      <c r="A3" s="40"/>
      <c r="B3" s="4" t="s">
        <v>53</v>
      </c>
      <c r="C3" s="4" t="s">
        <v>118</v>
      </c>
      <c r="D3" s="4" t="s">
        <v>54</v>
      </c>
      <c r="E3" s="4" t="s">
        <v>55</v>
      </c>
      <c r="F3" s="4" t="s">
        <v>56</v>
      </c>
      <c r="G3" s="38"/>
    </row>
    <row r="4" spans="1:8" x14ac:dyDescent="0.2">
      <c r="A4" s="41"/>
      <c r="B4" s="5">
        <v>1</v>
      </c>
      <c r="C4" s="5">
        <v>2</v>
      </c>
      <c r="D4" s="5" t="s">
        <v>119</v>
      </c>
      <c r="E4" s="5">
        <v>4</v>
      </c>
      <c r="F4" s="5">
        <v>5</v>
      </c>
      <c r="G4" s="5" t="s">
        <v>120</v>
      </c>
    </row>
    <row r="5" spans="1:8" x14ac:dyDescent="0.2">
      <c r="A5" s="24" t="s">
        <v>59</v>
      </c>
      <c r="B5" s="17">
        <f>SUM(B6:B12)</f>
        <v>31453231.989999998</v>
      </c>
      <c r="C5" s="17">
        <f>SUM(C6:C12)</f>
        <v>7826628.0799999991</v>
      </c>
      <c r="D5" s="17">
        <f>B5+C5</f>
        <v>39279860.07</v>
      </c>
      <c r="E5" s="17">
        <f>SUM(E6:E12)</f>
        <v>7730935.5199999996</v>
      </c>
      <c r="F5" s="17">
        <f>SUM(F6:F12)</f>
        <v>7730935.5199999996</v>
      </c>
      <c r="G5" s="17">
        <f>D5-E5</f>
        <v>31548924.550000001</v>
      </c>
    </row>
    <row r="6" spans="1:8" x14ac:dyDescent="0.2">
      <c r="A6" s="26" t="s">
        <v>63</v>
      </c>
      <c r="B6" s="7">
        <v>15191223.449999999</v>
      </c>
      <c r="C6" s="7">
        <v>1523753.68</v>
      </c>
      <c r="D6" s="7">
        <f t="shared" ref="D6:D69" si="0">B6+C6</f>
        <v>16714977.129999999</v>
      </c>
      <c r="E6" s="7">
        <v>4101860.08</v>
      </c>
      <c r="F6" s="7">
        <v>4101860.08</v>
      </c>
      <c r="G6" s="7">
        <f t="shared" ref="G6:G69" si="1">D6-E6</f>
        <v>12613117.049999999</v>
      </c>
      <c r="H6" s="13">
        <v>1100</v>
      </c>
    </row>
    <row r="7" spans="1:8" x14ac:dyDescent="0.2">
      <c r="A7" s="26" t="s">
        <v>64</v>
      </c>
      <c r="B7" s="7">
        <v>6771566.5499999998</v>
      </c>
      <c r="C7" s="7">
        <v>3845684.65</v>
      </c>
      <c r="D7" s="7">
        <f t="shared" si="0"/>
        <v>10617251.199999999</v>
      </c>
      <c r="E7" s="7">
        <v>1820331.71</v>
      </c>
      <c r="F7" s="7">
        <v>1820331.71</v>
      </c>
      <c r="G7" s="7">
        <f t="shared" si="1"/>
        <v>8796919.4899999984</v>
      </c>
      <c r="H7" s="13">
        <v>1200</v>
      </c>
    </row>
    <row r="8" spans="1:8" x14ac:dyDescent="0.2">
      <c r="A8" s="26" t="s">
        <v>65</v>
      </c>
      <c r="B8" s="7">
        <v>3467401.56</v>
      </c>
      <c r="C8" s="7">
        <v>815396.19</v>
      </c>
      <c r="D8" s="7">
        <f t="shared" si="0"/>
        <v>4282797.75</v>
      </c>
      <c r="E8" s="7">
        <v>57624.42</v>
      </c>
      <c r="F8" s="7">
        <v>57624.42</v>
      </c>
      <c r="G8" s="7">
        <f t="shared" si="1"/>
        <v>4225173.33</v>
      </c>
      <c r="H8" s="13">
        <v>1300</v>
      </c>
    </row>
    <row r="9" spans="1:8" x14ac:dyDescent="0.2">
      <c r="A9" s="26" t="s">
        <v>33</v>
      </c>
      <c r="B9" s="7">
        <v>4379877.0599999996</v>
      </c>
      <c r="C9" s="7">
        <v>927815.09</v>
      </c>
      <c r="D9" s="7">
        <f t="shared" si="0"/>
        <v>5307692.1499999994</v>
      </c>
      <c r="E9" s="7">
        <v>1485558.01</v>
      </c>
      <c r="F9" s="7">
        <v>1485558.01</v>
      </c>
      <c r="G9" s="7">
        <f t="shared" si="1"/>
        <v>3822134.1399999997</v>
      </c>
      <c r="H9" s="13">
        <v>1400</v>
      </c>
    </row>
    <row r="10" spans="1:8" x14ac:dyDescent="0.2">
      <c r="A10" s="26" t="s">
        <v>66</v>
      </c>
      <c r="B10" s="7">
        <v>1643163.37</v>
      </c>
      <c r="C10" s="7">
        <v>713978.47</v>
      </c>
      <c r="D10" s="7">
        <f t="shared" si="0"/>
        <v>2357141.84</v>
      </c>
      <c r="E10" s="7">
        <v>265561.3</v>
      </c>
      <c r="F10" s="7">
        <v>265561.3</v>
      </c>
      <c r="G10" s="7">
        <f t="shared" si="1"/>
        <v>2091580.5399999998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67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124</v>
      </c>
      <c r="B13" s="18">
        <f>SUM(B14:B22)</f>
        <v>3678398.96</v>
      </c>
      <c r="C13" s="18">
        <f>SUM(C14:C22)</f>
        <v>25335778.390000001</v>
      </c>
      <c r="D13" s="18">
        <f t="shared" si="0"/>
        <v>29014177.350000001</v>
      </c>
      <c r="E13" s="18">
        <f>SUM(E14:E22)</f>
        <v>5298047.74</v>
      </c>
      <c r="F13" s="18">
        <f>SUM(F14:F22)</f>
        <v>5298047.74</v>
      </c>
      <c r="G13" s="18">
        <f t="shared" si="1"/>
        <v>23716129.609999999</v>
      </c>
      <c r="H13" s="25">
        <v>0</v>
      </c>
    </row>
    <row r="14" spans="1:8" x14ac:dyDescent="0.2">
      <c r="A14" s="26" t="s">
        <v>68</v>
      </c>
      <c r="B14" s="7">
        <v>819098.76</v>
      </c>
      <c r="C14" s="7">
        <v>765191.18</v>
      </c>
      <c r="D14" s="7">
        <f t="shared" si="0"/>
        <v>1584289.94</v>
      </c>
      <c r="E14" s="7">
        <v>12926.93</v>
      </c>
      <c r="F14" s="7">
        <v>12926.93</v>
      </c>
      <c r="G14" s="7">
        <f t="shared" si="1"/>
        <v>1571363.01</v>
      </c>
      <c r="H14" s="13">
        <v>2100</v>
      </c>
    </row>
    <row r="15" spans="1:8" x14ac:dyDescent="0.2">
      <c r="A15" s="26" t="s">
        <v>69</v>
      </c>
      <c r="B15" s="7">
        <v>704340</v>
      </c>
      <c r="C15" s="7">
        <v>21768929.859999999</v>
      </c>
      <c r="D15" s="7">
        <f t="shared" si="0"/>
        <v>22473269.859999999</v>
      </c>
      <c r="E15" s="7">
        <v>4971303.08</v>
      </c>
      <c r="F15" s="7">
        <v>4971303.08</v>
      </c>
      <c r="G15" s="7">
        <f t="shared" si="1"/>
        <v>17501966.780000001</v>
      </c>
      <c r="H15" s="13">
        <v>2200</v>
      </c>
    </row>
    <row r="16" spans="1:8" x14ac:dyDescent="0.2">
      <c r="A16" s="26" t="s">
        <v>70</v>
      </c>
      <c r="B16" s="7">
        <v>0</v>
      </c>
      <c r="C16" s="7">
        <v>550392.5</v>
      </c>
      <c r="D16" s="7">
        <f t="shared" si="0"/>
        <v>550392.5</v>
      </c>
      <c r="E16" s="7">
        <v>0</v>
      </c>
      <c r="F16" s="7">
        <v>0</v>
      </c>
      <c r="G16" s="7">
        <f t="shared" si="1"/>
        <v>550392.5</v>
      </c>
      <c r="H16" s="13">
        <v>2300</v>
      </c>
    </row>
    <row r="17" spans="1:8" x14ac:dyDescent="0.2">
      <c r="A17" s="26" t="s">
        <v>71</v>
      </c>
      <c r="B17" s="7">
        <v>280000</v>
      </c>
      <c r="C17" s="7">
        <v>660540.48</v>
      </c>
      <c r="D17" s="7">
        <f t="shared" si="0"/>
        <v>940540.48</v>
      </c>
      <c r="E17" s="7">
        <v>105283.07</v>
      </c>
      <c r="F17" s="7">
        <v>105283.07</v>
      </c>
      <c r="G17" s="7">
        <f t="shared" si="1"/>
        <v>835257.40999999992</v>
      </c>
      <c r="H17" s="13">
        <v>2400</v>
      </c>
    </row>
    <row r="18" spans="1:8" x14ac:dyDescent="0.2">
      <c r="A18" s="26" t="s">
        <v>72</v>
      </c>
      <c r="B18" s="7">
        <v>290000</v>
      </c>
      <c r="C18" s="7">
        <v>770750</v>
      </c>
      <c r="D18" s="7">
        <f t="shared" si="0"/>
        <v>1060750</v>
      </c>
      <c r="E18" s="7">
        <v>110258.64</v>
      </c>
      <c r="F18" s="7">
        <v>110258.64</v>
      </c>
      <c r="G18" s="7">
        <f t="shared" si="1"/>
        <v>950491.36</v>
      </c>
      <c r="H18" s="13">
        <v>2500</v>
      </c>
    </row>
    <row r="19" spans="1:8" x14ac:dyDescent="0.2">
      <c r="A19" s="26" t="s">
        <v>73</v>
      </c>
      <c r="B19" s="7">
        <v>457728</v>
      </c>
      <c r="C19" s="7">
        <v>234000</v>
      </c>
      <c r="D19" s="7">
        <f t="shared" si="0"/>
        <v>691728</v>
      </c>
      <c r="E19" s="7">
        <v>34382.07</v>
      </c>
      <c r="F19" s="7">
        <v>34382.07</v>
      </c>
      <c r="G19" s="7">
        <f t="shared" si="1"/>
        <v>657345.93000000005</v>
      </c>
      <c r="H19" s="13">
        <v>2600</v>
      </c>
    </row>
    <row r="20" spans="1:8" x14ac:dyDescent="0.2">
      <c r="A20" s="26" t="s">
        <v>74</v>
      </c>
      <c r="B20" s="7">
        <v>953960</v>
      </c>
      <c r="C20" s="7">
        <v>423988.42</v>
      </c>
      <c r="D20" s="7">
        <f t="shared" si="0"/>
        <v>1377948.42</v>
      </c>
      <c r="E20" s="7">
        <v>7500</v>
      </c>
      <c r="F20" s="7">
        <v>7500</v>
      </c>
      <c r="G20" s="7">
        <f t="shared" si="1"/>
        <v>1370448.42</v>
      </c>
      <c r="H20" s="13">
        <v>2700</v>
      </c>
    </row>
    <row r="21" spans="1:8" x14ac:dyDescent="0.2">
      <c r="A21" s="26" t="s">
        <v>75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76</v>
      </c>
      <c r="B22" s="7">
        <v>173272.2</v>
      </c>
      <c r="C22" s="7">
        <v>161985.95000000001</v>
      </c>
      <c r="D22" s="7">
        <f t="shared" si="0"/>
        <v>335258.15000000002</v>
      </c>
      <c r="E22" s="7">
        <v>56393.95</v>
      </c>
      <c r="F22" s="7">
        <v>56393.95</v>
      </c>
      <c r="G22" s="7">
        <f t="shared" si="1"/>
        <v>278864.2</v>
      </c>
      <c r="H22" s="13">
        <v>2900</v>
      </c>
    </row>
    <row r="23" spans="1:8" x14ac:dyDescent="0.2">
      <c r="A23" s="24" t="s">
        <v>60</v>
      </c>
      <c r="B23" s="18">
        <f>SUM(B24:B32)</f>
        <v>11214186.08</v>
      </c>
      <c r="C23" s="18">
        <f>SUM(C24:C32)</f>
        <v>7740350.4900000002</v>
      </c>
      <c r="D23" s="18">
        <f t="shared" si="0"/>
        <v>18954536.57</v>
      </c>
      <c r="E23" s="18">
        <f>SUM(E24:E32)</f>
        <v>2350977.3999999994</v>
      </c>
      <c r="F23" s="18">
        <f>SUM(F24:F32)</f>
        <v>2350977.3999999994</v>
      </c>
      <c r="G23" s="18">
        <f t="shared" si="1"/>
        <v>16603559.170000002</v>
      </c>
      <c r="H23" s="25">
        <v>0</v>
      </c>
    </row>
    <row r="24" spans="1:8" x14ac:dyDescent="0.2">
      <c r="A24" s="26" t="s">
        <v>77</v>
      </c>
      <c r="B24" s="7">
        <v>935400</v>
      </c>
      <c r="C24" s="7">
        <v>394351.62</v>
      </c>
      <c r="D24" s="7">
        <f t="shared" si="0"/>
        <v>1329751.6200000001</v>
      </c>
      <c r="E24" s="7">
        <v>177238.61</v>
      </c>
      <c r="F24" s="7">
        <v>177238.61</v>
      </c>
      <c r="G24" s="7">
        <f t="shared" si="1"/>
        <v>1152513.0100000002</v>
      </c>
      <c r="H24" s="13">
        <v>3100</v>
      </c>
    </row>
    <row r="25" spans="1:8" x14ac:dyDescent="0.2">
      <c r="A25" s="26" t="s">
        <v>78</v>
      </c>
      <c r="B25" s="7">
        <v>815606</v>
      </c>
      <c r="C25" s="7">
        <v>2026985.87</v>
      </c>
      <c r="D25" s="7">
        <f t="shared" si="0"/>
        <v>2842591.87</v>
      </c>
      <c r="E25" s="7">
        <v>139183.85999999999</v>
      </c>
      <c r="F25" s="7">
        <v>139183.85999999999</v>
      </c>
      <c r="G25" s="7">
        <f t="shared" si="1"/>
        <v>2703408.0100000002</v>
      </c>
      <c r="H25" s="13">
        <v>3200</v>
      </c>
    </row>
    <row r="26" spans="1:8" x14ac:dyDescent="0.2">
      <c r="A26" s="26" t="s">
        <v>79</v>
      </c>
      <c r="B26" s="7">
        <v>3936399.11</v>
      </c>
      <c r="C26" s="7">
        <v>1993305.85</v>
      </c>
      <c r="D26" s="7">
        <f t="shared" si="0"/>
        <v>5929704.96</v>
      </c>
      <c r="E26" s="7">
        <v>552263.42000000004</v>
      </c>
      <c r="F26" s="7">
        <v>552263.42000000004</v>
      </c>
      <c r="G26" s="7">
        <f t="shared" si="1"/>
        <v>5377441.54</v>
      </c>
      <c r="H26" s="13">
        <v>3300</v>
      </c>
    </row>
    <row r="27" spans="1:8" x14ac:dyDescent="0.2">
      <c r="A27" s="26" t="s">
        <v>80</v>
      </c>
      <c r="B27" s="7">
        <v>311965.03000000003</v>
      </c>
      <c r="C27" s="7">
        <v>0</v>
      </c>
      <c r="D27" s="7">
        <f t="shared" si="0"/>
        <v>311965.03000000003</v>
      </c>
      <c r="E27" s="7">
        <v>17638.07</v>
      </c>
      <c r="F27" s="7">
        <v>17638.07</v>
      </c>
      <c r="G27" s="7">
        <f t="shared" si="1"/>
        <v>294326.96000000002</v>
      </c>
      <c r="H27" s="13">
        <v>3400</v>
      </c>
    </row>
    <row r="28" spans="1:8" x14ac:dyDescent="0.2">
      <c r="A28" s="26" t="s">
        <v>81</v>
      </c>
      <c r="B28" s="7">
        <v>3422665.39</v>
      </c>
      <c r="C28" s="7">
        <v>2856962.07</v>
      </c>
      <c r="D28" s="7">
        <f t="shared" si="0"/>
        <v>6279627.46</v>
      </c>
      <c r="E28" s="7">
        <v>1156804.7</v>
      </c>
      <c r="F28" s="7">
        <v>1156804.7</v>
      </c>
      <c r="G28" s="7">
        <f t="shared" si="1"/>
        <v>5122822.76</v>
      </c>
      <c r="H28" s="13">
        <v>3500</v>
      </c>
    </row>
    <row r="29" spans="1:8" x14ac:dyDescent="0.2">
      <c r="A29" s="26" t="s">
        <v>82</v>
      </c>
      <c r="B29" s="7">
        <v>386281.24</v>
      </c>
      <c r="C29" s="7">
        <v>0</v>
      </c>
      <c r="D29" s="7">
        <f t="shared" si="0"/>
        <v>386281.24</v>
      </c>
      <c r="E29" s="7">
        <v>0</v>
      </c>
      <c r="F29" s="7">
        <v>0</v>
      </c>
      <c r="G29" s="7">
        <f t="shared" si="1"/>
        <v>386281.24</v>
      </c>
      <c r="H29" s="13">
        <v>3600</v>
      </c>
    </row>
    <row r="30" spans="1:8" x14ac:dyDescent="0.2">
      <c r="A30" s="26" t="s">
        <v>83</v>
      </c>
      <c r="B30" s="7">
        <v>301000</v>
      </c>
      <c r="C30" s="7">
        <v>210000</v>
      </c>
      <c r="D30" s="7">
        <f t="shared" si="0"/>
        <v>511000</v>
      </c>
      <c r="E30" s="7">
        <v>77332.62</v>
      </c>
      <c r="F30" s="7">
        <v>77332.62</v>
      </c>
      <c r="G30" s="7">
        <f t="shared" si="1"/>
        <v>433667.38</v>
      </c>
      <c r="H30" s="13">
        <v>3700</v>
      </c>
    </row>
    <row r="31" spans="1:8" x14ac:dyDescent="0.2">
      <c r="A31" s="26" t="s">
        <v>84</v>
      </c>
      <c r="B31" s="7">
        <v>410000</v>
      </c>
      <c r="C31" s="7">
        <v>0</v>
      </c>
      <c r="D31" s="7">
        <f t="shared" si="0"/>
        <v>410000</v>
      </c>
      <c r="E31" s="7">
        <v>48522.32</v>
      </c>
      <c r="F31" s="7">
        <v>48522.32</v>
      </c>
      <c r="G31" s="7">
        <f t="shared" si="1"/>
        <v>361477.68</v>
      </c>
      <c r="H31" s="13">
        <v>3800</v>
      </c>
    </row>
    <row r="32" spans="1:8" x14ac:dyDescent="0.2">
      <c r="A32" s="26" t="s">
        <v>18</v>
      </c>
      <c r="B32" s="7">
        <v>694869.31</v>
      </c>
      <c r="C32" s="7">
        <v>258745.08</v>
      </c>
      <c r="D32" s="7">
        <f t="shared" si="0"/>
        <v>953614.39</v>
      </c>
      <c r="E32" s="7">
        <v>181993.8</v>
      </c>
      <c r="F32" s="7">
        <v>181993.8</v>
      </c>
      <c r="G32" s="7">
        <f t="shared" si="1"/>
        <v>771620.59000000008</v>
      </c>
      <c r="H32" s="13">
        <v>3900</v>
      </c>
    </row>
    <row r="33" spans="1:8" x14ac:dyDescent="0.2">
      <c r="A33" s="24" t="s">
        <v>125</v>
      </c>
      <c r="B33" s="18">
        <f>SUM(B34:B42)</f>
        <v>248674</v>
      </c>
      <c r="C33" s="18">
        <f>SUM(C34:C42)</f>
        <v>605726.80000000005</v>
      </c>
      <c r="D33" s="18">
        <f t="shared" si="0"/>
        <v>854400.8</v>
      </c>
      <c r="E33" s="18">
        <f>SUM(E34:E42)</f>
        <v>191511.84</v>
      </c>
      <c r="F33" s="18">
        <f>SUM(F34:F42)</f>
        <v>191511.84</v>
      </c>
      <c r="G33" s="18">
        <f t="shared" si="1"/>
        <v>662888.96000000008</v>
      </c>
      <c r="H33" s="25">
        <v>0</v>
      </c>
    </row>
    <row r="34" spans="1:8" x14ac:dyDescent="0.2">
      <c r="A34" s="26" t="s">
        <v>85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86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87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88</v>
      </c>
      <c r="B37" s="7">
        <v>248674</v>
      </c>
      <c r="C37" s="7">
        <v>605726.80000000005</v>
      </c>
      <c r="D37" s="7">
        <f t="shared" si="0"/>
        <v>854400.8</v>
      </c>
      <c r="E37" s="7">
        <v>191511.84</v>
      </c>
      <c r="F37" s="7">
        <v>191511.84</v>
      </c>
      <c r="G37" s="7">
        <f t="shared" si="1"/>
        <v>662888.96000000008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89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90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91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126</v>
      </c>
      <c r="B43" s="18">
        <f>SUM(B44:B52)</f>
        <v>93446</v>
      </c>
      <c r="C43" s="18">
        <f>SUM(C44:C52)</f>
        <v>12366580.09</v>
      </c>
      <c r="D43" s="18">
        <f t="shared" si="0"/>
        <v>12460026.09</v>
      </c>
      <c r="E43" s="18">
        <f>SUM(E44:E52)</f>
        <v>8762458.6099999994</v>
      </c>
      <c r="F43" s="18">
        <f>SUM(F44:F52)</f>
        <v>8762458.6099999994</v>
      </c>
      <c r="G43" s="18">
        <f t="shared" si="1"/>
        <v>3697567.4800000004</v>
      </c>
      <c r="H43" s="25">
        <v>0</v>
      </c>
    </row>
    <row r="44" spans="1:8" x14ac:dyDescent="0.2">
      <c r="A44" s="6" t="s">
        <v>92</v>
      </c>
      <c r="B44" s="7">
        <v>93446</v>
      </c>
      <c r="C44" s="7">
        <v>1945234</v>
      </c>
      <c r="D44" s="7">
        <f t="shared" si="0"/>
        <v>2038680</v>
      </c>
      <c r="E44" s="7">
        <v>903797</v>
      </c>
      <c r="F44" s="7">
        <v>903797</v>
      </c>
      <c r="G44" s="7">
        <f t="shared" si="1"/>
        <v>1134883</v>
      </c>
      <c r="H44" s="13">
        <v>5100</v>
      </c>
    </row>
    <row r="45" spans="1:8" x14ac:dyDescent="0.2">
      <c r="A45" s="26" t="s">
        <v>93</v>
      </c>
      <c r="B45" s="7">
        <v>0</v>
      </c>
      <c r="C45" s="7">
        <v>103000</v>
      </c>
      <c r="D45" s="7">
        <f t="shared" si="0"/>
        <v>103000</v>
      </c>
      <c r="E45" s="7">
        <v>0</v>
      </c>
      <c r="F45" s="7">
        <v>0</v>
      </c>
      <c r="G45" s="7">
        <f t="shared" si="1"/>
        <v>103000</v>
      </c>
      <c r="H45" s="13">
        <v>5200</v>
      </c>
    </row>
    <row r="46" spans="1:8" x14ac:dyDescent="0.2">
      <c r="A46" s="26" t="s">
        <v>94</v>
      </c>
      <c r="B46" s="7">
        <v>0</v>
      </c>
      <c r="C46" s="7">
        <v>2188871.61</v>
      </c>
      <c r="D46" s="7">
        <f t="shared" si="0"/>
        <v>2188871.61</v>
      </c>
      <c r="E46" s="7">
        <v>330771.61</v>
      </c>
      <c r="F46" s="7">
        <v>330771.61</v>
      </c>
      <c r="G46" s="7">
        <f t="shared" si="1"/>
        <v>1858100</v>
      </c>
      <c r="H46" s="13">
        <v>5300</v>
      </c>
    </row>
    <row r="47" spans="1:8" x14ac:dyDescent="0.2">
      <c r="A47" s="26" t="s">
        <v>95</v>
      </c>
      <c r="B47" s="7">
        <v>0</v>
      </c>
      <c r="C47" s="7">
        <v>1054900</v>
      </c>
      <c r="D47" s="7">
        <f t="shared" si="0"/>
        <v>1054900</v>
      </c>
      <c r="E47" s="7">
        <v>1054900</v>
      </c>
      <c r="F47" s="7">
        <v>1054900</v>
      </c>
      <c r="G47" s="7">
        <f t="shared" si="1"/>
        <v>0</v>
      </c>
      <c r="H47" s="13">
        <v>5400</v>
      </c>
    </row>
    <row r="48" spans="1:8" x14ac:dyDescent="0.2">
      <c r="A48" s="26" t="s">
        <v>96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97</v>
      </c>
      <c r="B49" s="7">
        <v>0</v>
      </c>
      <c r="C49" s="7">
        <v>7074574.4800000004</v>
      </c>
      <c r="D49" s="7">
        <f t="shared" si="0"/>
        <v>7074574.4800000004</v>
      </c>
      <c r="E49" s="7">
        <v>6472990</v>
      </c>
      <c r="F49" s="7">
        <v>6472990</v>
      </c>
      <c r="G49" s="7">
        <f t="shared" si="1"/>
        <v>601584.48000000045</v>
      </c>
      <c r="H49" s="13">
        <v>5600</v>
      </c>
    </row>
    <row r="50" spans="1:8" x14ac:dyDescent="0.2">
      <c r="A50" s="26" t="s">
        <v>98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99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100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x14ac:dyDescent="0.2">
      <c r="A53" s="24" t="s">
        <v>61</v>
      </c>
      <c r="B53" s="18">
        <f>SUM(B54:B56)</f>
        <v>0</v>
      </c>
      <c r="C53" s="18">
        <f>SUM(C54:C56)</f>
        <v>499422.94</v>
      </c>
      <c r="D53" s="18">
        <f t="shared" si="0"/>
        <v>499422.94</v>
      </c>
      <c r="E53" s="18">
        <f>SUM(E54:E56)</f>
        <v>499422.94</v>
      </c>
      <c r="F53" s="18">
        <f>SUM(F54:F56)</f>
        <v>499422.94</v>
      </c>
      <c r="G53" s="18">
        <f t="shared" si="1"/>
        <v>0</v>
      </c>
      <c r="H53" s="25">
        <v>0</v>
      </c>
    </row>
    <row r="54" spans="1:8" x14ac:dyDescent="0.2">
      <c r="A54" s="26" t="s">
        <v>101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102</v>
      </c>
      <c r="B55" s="7">
        <v>0</v>
      </c>
      <c r="C55" s="7">
        <v>499422.94</v>
      </c>
      <c r="D55" s="7">
        <f t="shared" si="0"/>
        <v>499422.94</v>
      </c>
      <c r="E55" s="7">
        <v>499422.94</v>
      </c>
      <c r="F55" s="7">
        <v>499422.94</v>
      </c>
      <c r="G55" s="7">
        <f t="shared" si="1"/>
        <v>0</v>
      </c>
      <c r="H55" s="13">
        <v>6200</v>
      </c>
    </row>
    <row r="56" spans="1:8" x14ac:dyDescent="0.2">
      <c r="A56" s="26" t="s">
        <v>103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x14ac:dyDescent="0.2">
      <c r="A57" s="24" t="s">
        <v>127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104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105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106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107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108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109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110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128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62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111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112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113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114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115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116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117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51</v>
      </c>
      <c r="B77" s="20">
        <f t="shared" ref="B77:G77" si="4">SUM(B5+B13+B23+B33+B43+B53+B57+B65+B69)</f>
        <v>46687937.029999994</v>
      </c>
      <c r="C77" s="20">
        <f t="shared" si="4"/>
        <v>54374486.789999992</v>
      </c>
      <c r="D77" s="20">
        <f t="shared" si="4"/>
        <v>101062423.82000001</v>
      </c>
      <c r="E77" s="20">
        <f t="shared" si="4"/>
        <v>24833354.050000001</v>
      </c>
      <c r="F77" s="20">
        <f t="shared" si="4"/>
        <v>24833354.050000001</v>
      </c>
      <c r="G77" s="20">
        <f t="shared" si="4"/>
        <v>76229069.769999996</v>
      </c>
      <c r="H77" s="33"/>
    </row>
    <row r="78" spans="1:8" x14ac:dyDescent="0.2">
      <c r="H78" s="33"/>
    </row>
    <row r="79" spans="1:8" x14ac:dyDescent="0.2">
      <c r="A79" s="1" t="s">
        <v>121</v>
      </c>
      <c r="H79" s="33"/>
    </row>
    <row r="80" spans="1:8" x14ac:dyDescent="0.2">
      <c r="H80" s="33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36" t="s">
        <v>131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52</v>
      </c>
      <c r="B2" s="39"/>
      <c r="C2" s="36" t="s">
        <v>58</v>
      </c>
      <c r="D2" s="34"/>
      <c r="E2" s="34"/>
      <c r="F2" s="34"/>
      <c r="G2" s="35"/>
      <c r="H2" s="37" t="s">
        <v>57</v>
      </c>
    </row>
    <row r="3" spans="1:8" ht="24.9" customHeight="1" x14ac:dyDescent="0.2">
      <c r="A3" s="43"/>
      <c r="B3" s="40"/>
      <c r="C3" s="4" t="s">
        <v>53</v>
      </c>
      <c r="D3" s="4" t="s">
        <v>118</v>
      </c>
      <c r="E3" s="4" t="s">
        <v>54</v>
      </c>
      <c r="F3" s="4" t="s">
        <v>55</v>
      </c>
      <c r="G3" s="4" t="s">
        <v>56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119</v>
      </c>
      <c r="F4" s="5">
        <v>4</v>
      </c>
      <c r="G4" s="5">
        <v>5</v>
      </c>
      <c r="H4" s="5" t="s">
        <v>120</v>
      </c>
    </row>
    <row r="5" spans="1:8" x14ac:dyDescent="0.2">
      <c r="A5" s="3"/>
      <c r="B5" s="8" t="s">
        <v>0</v>
      </c>
      <c r="C5" s="21">
        <v>46594491.030000001</v>
      </c>
      <c r="D5" s="21">
        <v>41508483.759999998</v>
      </c>
      <c r="E5" s="21">
        <f>C5+D5</f>
        <v>88102974.789999992</v>
      </c>
      <c r="F5" s="21">
        <v>15571472.5</v>
      </c>
      <c r="G5" s="21">
        <v>15571472.5</v>
      </c>
      <c r="H5" s="21">
        <f>E5-F5</f>
        <v>72531502.289999992</v>
      </c>
    </row>
    <row r="6" spans="1:8" x14ac:dyDescent="0.2">
      <c r="A6" s="3"/>
      <c r="B6" s="8" t="s">
        <v>1</v>
      </c>
      <c r="C6" s="21">
        <v>93446</v>
      </c>
      <c r="D6" s="21">
        <v>12866003.029999999</v>
      </c>
      <c r="E6" s="21">
        <f>C6+D6</f>
        <v>12959449.029999999</v>
      </c>
      <c r="F6" s="21">
        <v>9261881.5500000007</v>
      </c>
      <c r="G6" s="21">
        <v>9261881.5500000007</v>
      </c>
      <c r="H6" s="21">
        <f>E6-F6</f>
        <v>3697567.4799999986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51</v>
      </c>
      <c r="C10" s="20">
        <f t="shared" ref="C10:H10" si="0">SUM(C5+C6+C7+C8+C9)</f>
        <v>46687937.030000001</v>
      </c>
      <c r="D10" s="20">
        <f t="shared" si="0"/>
        <v>54374486.789999999</v>
      </c>
      <c r="E10" s="20">
        <f t="shared" si="0"/>
        <v>101062423.81999999</v>
      </c>
      <c r="F10" s="20">
        <f t="shared" si="0"/>
        <v>24833354.050000001</v>
      </c>
      <c r="G10" s="20">
        <f t="shared" si="0"/>
        <v>24833354.050000001</v>
      </c>
      <c r="H10" s="20">
        <f t="shared" si="0"/>
        <v>76229069.769999996</v>
      </c>
    </row>
    <row r="12" spans="1:8" x14ac:dyDescent="0.2">
      <c r="A12" s="1" t="s">
        <v>121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52</v>
      </c>
      <c r="B2" s="36" t="s">
        <v>58</v>
      </c>
      <c r="C2" s="34"/>
      <c r="D2" s="34"/>
      <c r="E2" s="34"/>
      <c r="F2" s="35"/>
      <c r="G2" s="37" t="s">
        <v>57</v>
      </c>
    </row>
    <row r="3" spans="1:7" ht="24.9" customHeight="1" x14ac:dyDescent="0.2">
      <c r="A3" s="40"/>
      <c r="B3" s="4" t="s">
        <v>53</v>
      </c>
      <c r="C3" s="4" t="s">
        <v>118</v>
      </c>
      <c r="D3" s="4" t="s">
        <v>54</v>
      </c>
      <c r="E3" s="4" t="s">
        <v>55</v>
      </c>
      <c r="F3" s="4" t="s">
        <v>56</v>
      </c>
      <c r="G3" s="38"/>
    </row>
    <row r="4" spans="1:7" x14ac:dyDescent="0.2">
      <c r="A4" s="41"/>
      <c r="B4" s="5">
        <v>1</v>
      </c>
      <c r="C4" s="5">
        <v>2</v>
      </c>
      <c r="D4" s="5" t="s">
        <v>119</v>
      </c>
      <c r="E4" s="5">
        <v>4</v>
      </c>
      <c r="F4" s="5">
        <v>5</v>
      </c>
      <c r="G4" s="5" t="s">
        <v>120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132</v>
      </c>
      <c r="B6" s="7">
        <v>6602606.9000000004</v>
      </c>
      <c r="C6" s="7">
        <v>4715048.78</v>
      </c>
      <c r="D6" s="7">
        <f>B6+C6</f>
        <v>11317655.68</v>
      </c>
      <c r="E6" s="7">
        <v>5324048.1900000004</v>
      </c>
      <c r="F6" s="7">
        <v>5324048.1900000004</v>
      </c>
      <c r="G6" s="7">
        <f>D6-E6</f>
        <v>5993607.4899999993</v>
      </c>
    </row>
    <row r="7" spans="1:7" x14ac:dyDescent="0.2">
      <c r="A7" s="29" t="s">
        <v>133</v>
      </c>
      <c r="B7" s="7">
        <v>13165005.84</v>
      </c>
      <c r="C7" s="7">
        <v>1517658.42</v>
      </c>
      <c r="D7" s="7">
        <f t="shared" ref="D7:D12" si="0">B7+C7</f>
        <v>14682664.26</v>
      </c>
      <c r="E7" s="7">
        <v>2377136.88</v>
      </c>
      <c r="F7" s="7">
        <v>2377136.88</v>
      </c>
      <c r="G7" s="7">
        <f t="shared" ref="G7:G12" si="1">D7-E7</f>
        <v>12305527.379999999</v>
      </c>
    </row>
    <row r="8" spans="1:7" x14ac:dyDescent="0.2">
      <c r="A8" s="29" t="s">
        <v>134</v>
      </c>
      <c r="B8" s="7">
        <v>23697329.870000001</v>
      </c>
      <c r="C8" s="7">
        <v>43398480.979999997</v>
      </c>
      <c r="D8" s="7">
        <f t="shared" si="0"/>
        <v>67095810.849999994</v>
      </c>
      <c r="E8" s="7">
        <v>15829758.789999999</v>
      </c>
      <c r="F8" s="7">
        <v>15829758.789999999</v>
      </c>
      <c r="G8" s="7">
        <f t="shared" si="1"/>
        <v>51266052.059999995</v>
      </c>
    </row>
    <row r="9" spans="1:7" x14ac:dyDescent="0.2">
      <c r="A9" s="29" t="s">
        <v>135</v>
      </c>
      <c r="B9" s="7">
        <v>2823614.44</v>
      </c>
      <c r="C9" s="7">
        <v>0</v>
      </c>
      <c r="D9" s="7">
        <f t="shared" si="0"/>
        <v>2823614.44</v>
      </c>
      <c r="E9" s="7">
        <v>399214.37</v>
      </c>
      <c r="F9" s="7">
        <v>399214.37</v>
      </c>
      <c r="G9" s="7">
        <f t="shared" si="1"/>
        <v>2424400.0699999998</v>
      </c>
    </row>
    <row r="10" spans="1:7" x14ac:dyDescent="0.2">
      <c r="A10" s="29" t="s">
        <v>136</v>
      </c>
      <c r="B10" s="7">
        <v>399379.98</v>
      </c>
      <c r="C10" s="7">
        <v>0</v>
      </c>
      <c r="D10" s="7">
        <f t="shared" si="0"/>
        <v>399379.98</v>
      </c>
      <c r="E10" s="7">
        <v>3695.1</v>
      </c>
      <c r="F10" s="7">
        <v>3695.1</v>
      </c>
      <c r="G10" s="7">
        <f t="shared" si="1"/>
        <v>395684.88</v>
      </c>
    </row>
    <row r="11" spans="1:7" x14ac:dyDescent="0.2">
      <c r="A11" s="29" t="s">
        <v>137</v>
      </c>
      <c r="B11" s="7">
        <v>0</v>
      </c>
      <c r="C11" s="7">
        <v>4743298.6100000003</v>
      </c>
      <c r="D11" s="7">
        <f t="shared" si="0"/>
        <v>4743298.6100000003</v>
      </c>
      <c r="E11" s="7">
        <v>899500.72</v>
      </c>
      <c r="F11" s="7">
        <v>899500.72</v>
      </c>
      <c r="G11" s="7">
        <f t="shared" si="1"/>
        <v>3843797.8900000006</v>
      </c>
    </row>
    <row r="12" spans="1:7" x14ac:dyDescent="0.2">
      <c r="A12" s="29" t="s">
        <v>50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51</v>
      </c>
      <c r="B14" s="23">
        <f t="shared" ref="B14:G14" si="2">SUM(B6:B13)</f>
        <v>46687937.029999994</v>
      </c>
      <c r="C14" s="23">
        <f t="shared" si="2"/>
        <v>54374486.789999999</v>
      </c>
      <c r="D14" s="23">
        <f t="shared" si="2"/>
        <v>101062423.81999999</v>
      </c>
      <c r="E14" s="23">
        <f t="shared" si="2"/>
        <v>24833354.050000001</v>
      </c>
      <c r="F14" s="23">
        <f t="shared" si="2"/>
        <v>24833354.050000001</v>
      </c>
      <c r="G14" s="23">
        <f t="shared" si="2"/>
        <v>76229069.769999981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52</v>
      </c>
      <c r="B18" s="36" t="s">
        <v>58</v>
      </c>
      <c r="C18" s="34"/>
      <c r="D18" s="34"/>
      <c r="E18" s="34"/>
      <c r="F18" s="35"/>
      <c r="G18" s="37" t="s">
        <v>57</v>
      </c>
    </row>
    <row r="19" spans="1:7" ht="20.399999999999999" x14ac:dyDescent="0.2">
      <c r="A19" s="40"/>
      <c r="B19" s="4" t="s">
        <v>53</v>
      </c>
      <c r="C19" s="4" t="s">
        <v>118</v>
      </c>
      <c r="D19" s="4" t="s">
        <v>54</v>
      </c>
      <c r="E19" s="4" t="s">
        <v>55</v>
      </c>
      <c r="F19" s="4" t="s">
        <v>56</v>
      </c>
      <c r="G19" s="38"/>
    </row>
    <row r="20" spans="1:7" x14ac:dyDescent="0.2">
      <c r="A20" s="41"/>
      <c r="B20" s="5">
        <v>1</v>
      </c>
      <c r="C20" s="5">
        <v>2</v>
      </c>
      <c r="D20" s="5" t="s">
        <v>119</v>
      </c>
      <c r="E20" s="5">
        <v>4</v>
      </c>
      <c r="F20" s="5">
        <v>5</v>
      </c>
      <c r="G20" s="5" t="s">
        <v>120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122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51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52</v>
      </c>
      <c r="B29" s="36" t="s">
        <v>58</v>
      </c>
      <c r="C29" s="34"/>
      <c r="D29" s="34"/>
      <c r="E29" s="34"/>
      <c r="F29" s="35"/>
      <c r="G29" s="37" t="s">
        <v>57</v>
      </c>
    </row>
    <row r="30" spans="1:7" ht="20.399999999999999" x14ac:dyDescent="0.2">
      <c r="A30" s="40"/>
      <c r="B30" s="4" t="s">
        <v>53</v>
      </c>
      <c r="C30" s="4" t="s">
        <v>118</v>
      </c>
      <c r="D30" s="4" t="s">
        <v>54</v>
      </c>
      <c r="E30" s="4" t="s">
        <v>55</v>
      </c>
      <c r="F30" s="4" t="s">
        <v>56</v>
      </c>
      <c r="G30" s="38"/>
    </row>
    <row r="31" spans="1:7" x14ac:dyDescent="0.2">
      <c r="A31" s="41"/>
      <c r="B31" s="5">
        <v>1</v>
      </c>
      <c r="C31" s="5">
        <v>2</v>
      </c>
      <c r="D31" s="5" t="s">
        <v>119</v>
      </c>
      <c r="E31" s="5">
        <v>4</v>
      </c>
      <c r="F31" s="5">
        <v>5</v>
      </c>
      <c r="G31" s="5" t="s">
        <v>120</v>
      </c>
    </row>
    <row r="32" spans="1:7" x14ac:dyDescent="0.2">
      <c r="A32" s="31" t="s">
        <v>12</v>
      </c>
      <c r="B32" s="7">
        <v>46687937.030000001</v>
      </c>
      <c r="C32" s="7">
        <v>54374486.789999999</v>
      </c>
      <c r="D32" s="7">
        <f t="shared" ref="D32:D38" si="6">B32+C32</f>
        <v>101062423.81999999</v>
      </c>
      <c r="E32" s="7">
        <v>24833354.050000001</v>
      </c>
      <c r="F32" s="7">
        <v>24833354.050000001</v>
      </c>
      <c r="G32" s="7">
        <f t="shared" ref="G32:G38" si="7">D32-E32</f>
        <v>76229069.769999996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ht="20.399999999999999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129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51</v>
      </c>
      <c r="B39" s="23">
        <f t="shared" ref="B39:G39" si="8">SUM(B32:B38)</f>
        <v>46687937.030000001</v>
      </c>
      <c r="C39" s="23">
        <f t="shared" si="8"/>
        <v>54374486.789999999</v>
      </c>
      <c r="D39" s="23">
        <f t="shared" si="8"/>
        <v>101062423.81999999</v>
      </c>
      <c r="E39" s="23">
        <f t="shared" si="8"/>
        <v>24833354.050000001</v>
      </c>
      <c r="F39" s="23">
        <f t="shared" si="8"/>
        <v>24833354.050000001</v>
      </c>
      <c r="G39" s="23">
        <f t="shared" si="8"/>
        <v>76229069.769999996</v>
      </c>
    </row>
    <row r="41" spans="1:7" x14ac:dyDescent="0.2">
      <c r="A41" s="1" t="s">
        <v>121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52</v>
      </c>
      <c r="B2" s="36" t="s">
        <v>58</v>
      </c>
      <c r="C2" s="34"/>
      <c r="D2" s="34"/>
      <c r="E2" s="34"/>
      <c r="F2" s="35"/>
      <c r="G2" s="37" t="s">
        <v>57</v>
      </c>
    </row>
    <row r="3" spans="1:7" ht="24.9" customHeight="1" x14ac:dyDescent="0.2">
      <c r="A3" s="40"/>
      <c r="B3" s="4" t="s">
        <v>53</v>
      </c>
      <c r="C3" s="4" t="s">
        <v>118</v>
      </c>
      <c r="D3" s="4" t="s">
        <v>54</v>
      </c>
      <c r="E3" s="4" t="s">
        <v>55</v>
      </c>
      <c r="F3" s="4" t="s">
        <v>56</v>
      </c>
      <c r="G3" s="38"/>
    </row>
    <row r="4" spans="1:7" x14ac:dyDescent="0.2">
      <c r="A4" s="41"/>
      <c r="B4" s="5">
        <v>1</v>
      </c>
      <c r="C4" s="5">
        <v>2</v>
      </c>
      <c r="D4" s="5" t="s">
        <v>119</v>
      </c>
      <c r="E4" s="5">
        <v>4</v>
      </c>
      <c r="F4" s="5">
        <v>5</v>
      </c>
      <c r="G4" s="5" t="s">
        <v>120</v>
      </c>
    </row>
    <row r="5" spans="1:7" x14ac:dyDescent="0.2">
      <c r="A5" s="12" t="s">
        <v>15</v>
      </c>
      <c r="B5" s="18">
        <f t="shared" ref="B5:G5" si="0">SUM(B6:B13)</f>
        <v>399379.98</v>
      </c>
      <c r="C5" s="18">
        <f t="shared" si="0"/>
        <v>4743298.6100000003</v>
      </c>
      <c r="D5" s="18">
        <f t="shared" si="0"/>
        <v>5142678.59</v>
      </c>
      <c r="E5" s="18">
        <f t="shared" si="0"/>
        <v>3695.1</v>
      </c>
      <c r="F5" s="18">
        <f t="shared" si="0"/>
        <v>3695.1</v>
      </c>
      <c r="G5" s="18">
        <f t="shared" si="0"/>
        <v>5138983.49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123</v>
      </c>
      <c r="B8" s="7">
        <v>399379.98</v>
      </c>
      <c r="C8" s="7">
        <v>4743298.6100000003</v>
      </c>
      <c r="D8" s="7">
        <f t="shared" si="1"/>
        <v>5142678.59</v>
      </c>
      <c r="E8" s="7">
        <v>3695.1</v>
      </c>
      <c r="F8" s="7">
        <v>3695.1</v>
      </c>
      <c r="G8" s="7">
        <f t="shared" si="2"/>
        <v>5138983.49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46288557.049999997</v>
      </c>
      <c r="C14" s="18">
        <f t="shared" si="3"/>
        <v>54374486.789999999</v>
      </c>
      <c r="D14" s="18">
        <f t="shared" si="3"/>
        <v>100663043.84</v>
      </c>
      <c r="E14" s="18">
        <f t="shared" si="3"/>
        <v>24829658.949999999</v>
      </c>
      <c r="F14" s="18">
        <f t="shared" si="3"/>
        <v>24829658.949999999</v>
      </c>
      <c r="G14" s="18">
        <f t="shared" si="3"/>
        <v>75833384.890000001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0</v>
      </c>
      <c r="C18" s="7">
        <v>0</v>
      </c>
      <c r="D18" s="7">
        <f t="shared" si="5"/>
        <v>0</v>
      </c>
      <c r="E18" s="7">
        <v>0</v>
      </c>
      <c r="F18" s="7">
        <v>0</v>
      </c>
      <c r="G18" s="7">
        <f t="shared" si="4"/>
        <v>0</v>
      </c>
    </row>
    <row r="19" spans="1:7" x14ac:dyDescent="0.2">
      <c r="A19" s="32" t="s">
        <v>44</v>
      </c>
      <c r="B19" s="7">
        <v>46288557.049999997</v>
      </c>
      <c r="C19" s="7">
        <v>54374486.789999999</v>
      </c>
      <c r="D19" s="7">
        <f t="shared" si="5"/>
        <v>100663043.84</v>
      </c>
      <c r="E19" s="7">
        <v>24829658.949999999</v>
      </c>
      <c r="F19" s="7">
        <v>24829658.949999999</v>
      </c>
      <c r="G19" s="7">
        <f t="shared" si="4"/>
        <v>75833384.890000001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51</v>
      </c>
      <c r="B37" s="23">
        <f t="shared" ref="B37:G37" si="12">SUM(B32+B22+B14+B5)</f>
        <v>46687937.029999994</v>
      </c>
      <c r="C37" s="23">
        <f t="shared" si="12"/>
        <v>59117785.399999999</v>
      </c>
      <c r="D37" s="23">
        <f t="shared" si="12"/>
        <v>105805722.43000001</v>
      </c>
      <c r="E37" s="23">
        <f t="shared" si="12"/>
        <v>24833354.050000001</v>
      </c>
      <c r="F37" s="23">
        <f t="shared" si="12"/>
        <v>24833354.050000001</v>
      </c>
      <c r="G37" s="23">
        <f t="shared" si="12"/>
        <v>80972368.379999995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121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2018-07-14T22:21:14Z</cp:lastPrinted>
  <dcterms:created xsi:type="dcterms:W3CDTF">2014-02-10T03:37:14Z</dcterms:created>
  <dcterms:modified xsi:type="dcterms:W3CDTF">2023-04-28T18:40:44Z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