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23040" windowHeight="9528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L41" i="1"/>
  <c r="G41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0" i="1" l="1"/>
  <c r="G9" i="1"/>
  <c r="K44" i="1" l="1"/>
  <c r="J44" i="1"/>
  <c r="I44" i="1"/>
  <c r="H44" i="1"/>
  <c r="G44" i="1"/>
  <c r="K35" i="1"/>
  <c r="J35" i="1"/>
  <c r="I35" i="1"/>
  <c r="H35" i="1"/>
  <c r="G35" i="1"/>
  <c r="M44" i="1" l="1"/>
  <c r="M40" i="1"/>
  <c r="M35" i="1"/>
  <c r="M9" i="1"/>
  <c r="K46" i="1"/>
  <c r="I46" i="1"/>
  <c r="H46" i="1"/>
  <c r="J46" i="1"/>
  <c r="G46" i="1"/>
  <c r="L44" i="1"/>
  <c r="L40" i="1"/>
  <c r="L35" i="1"/>
  <c r="L9" i="1"/>
  <c r="L46" i="1" l="1"/>
  <c r="M46" i="1"/>
</calcChain>
</file>

<file path=xl/sharedStrings.xml><?xml version="1.0" encoding="utf-8"?>
<sst xmlns="http://schemas.openxmlformats.org/spreadsheetml/2006/main" count="62" uniqueCount="50">
  <si>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</si>
  <si>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</si>
  <si>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</si>
  <si>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</si>
  <si>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</si>
  <si>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</si>
  <si>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</si>
  <si>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</si>
  <si>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</si>
  <si>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</si>
  <si>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</si>
  <si>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</si>
  <si>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</si>
  <si>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</si>
  <si>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</si>
  <si>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</si>
  <si>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</si>
  <si>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</si>
  <si>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</si>
  <si>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</si>
  <si>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</si>
  <si>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G1105</t>
  </si>
  <si>
    <t>ADMINISTRACIÓN DE LOS RECURSOS HUMANOS, MATERIALES, FINANCIEROS Y DE SERVICIO DE LA UTSMA.</t>
  </si>
  <si>
    <t>EQUIPO DE COMPUTO Y DE TECNOLOGIAS DE LA INFORMACI</t>
  </si>
  <si>
    <t>EQUIPO Y APARATOS AUDIOVISUALES</t>
  </si>
  <si>
    <t>EQUIPO DE COMUNICACION Y TELECOMUNICACION</t>
  </si>
  <si>
    <t>P0783</t>
  </si>
  <si>
    <t>ADMINISTRACION E IMPARTICION DE LOS SERVICIOS EDUCATIVOS EXISTENTES EN LA UTSMA.</t>
  </si>
  <si>
    <t>MUEBLES DE OFICINA Y ESTANTERIA</t>
  </si>
  <si>
    <t>MUEBLES, EXCEPTO DE OFICINA Y ESTANTERIA</t>
  </si>
  <si>
    <t>OTROS MOBILIARIOS Y EQUIPOS DE ADMINISTRACION</t>
  </si>
  <si>
    <t>CAMARAS FOTOGRAFICAS Y DE VIDEO</t>
  </si>
  <si>
    <t>EQUIPO MEDICO Y DE LABORATORIO</t>
  </si>
  <si>
    <t>INSTRUMENTAL MEDICO Y DE LABORATORIO</t>
  </si>
  <si>
    <t>AUTOMOVILES Y CAMIONES</t>
  </si>
  <si>
    <t>MAQUINARIA Y EQUIPO AGROPECUARIO</t>
  </si>
  <si>
    <t>MAQUINARIA Y EQUIPO INDUSTRIAL</t>
  </si>
  <si>
    <t>EQUIPOS DE GENERACION ELECTRICA, APARATOS Y ACCESO</t>
  </si>
  <si>
    <t>HERRAMIENTAS Y MAQUINAS-HERRAMIENTA</t>
  </si>
  <si>
    <t>OTROS EQUIPOS</t>
  </si>
  <si>
    <t>P0790</t>
  </si>
  <si>
    <t>MANTENIMIENTO DE LA INFRAESTRUCTURA DE LA UTSMA.</t>
  </si>
  <si>
    <t>P2897</t>
  </si>
  <si>
    <t>ADMINISTRACIÓN E IMPARTICIÓN DE LOS SERVICIOS EDUCATIVOS EXISTENTES, UTSMA DOCTOR MORA</t>
  </si>
  <si>
    <t>Q1594</t>
  </si>
  <si>
    <t>INFRAESTRUCTURA DE LA UNIVERSIDAD TECNOLÓGICA DE SAN MIGUEL DE ALLENDE</t>
  </si>
  <si>
    <t>G2093</t>
  </si>
  <si>
    <t>DIRECCIÓN ESTRATÉGICA DE LA UTSMA.</t>
  </si>
  <si>
    <t>EDIFICACION NO HABITACIONAL</t>
  </si>
  <si>
    <t>UNIVERSIDAD TECNOLOGICA DE SAN MIGUEL ALLENDE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</si>
</sst>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tabSelected="1" workbookViewId="0">
      <selection activeCell="G17" sqref="G17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49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1" x14ac:dyDescent="0.25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>+H9</f>
        <v>5790</v>
      </c>
      <c r="H9" s="36">
        <v>5790</v>
      </c>
      <c r="I9" s="36">
        <v>5790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5">
      <c r="B10" s="32"/>
      <c r="C10" s="33"/>
      <c r="D10" s="34"/>
      <c r="E10" s="29">
        <v>5210</v>
      </c>
      <c r="F10" s="30" t="s">
        <v>24</v>
      </c>
      <c r="G10" s="35">
        <f>+H10</f>
        <v>160000</v>
      </c>
      <c r="H10" s="36">
        <v>160000</v>
      </c>
      <c r="I10" s="36">
        <v>160000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5">
      <c r="B11" s="32"/>
      <c r="C11" s="33"/>
      <c r="D11" s="34"/>
      <c r="E11" s="29">
        <v>5650</v>
      </c>
      <c r="F11" s="30" t="s">
        <v>25</v>
      </c>
      <c r="G11" s="35">
        <f>+H11</f>
        <v>60000</v>
      </c>
      <c r="H11" s="36">
        <v>60000</v>
      </c>
      <c r="I11" s="36">
        <v>26209.38</v>
      </c>
      <c r="J11" s="36">
        <v>20435.7</v>
      </c>
      <c r="K11" s="36">
        <v>20435.7</v>
      </c>
      <c r="L11" s="37">
        <f>IFERROR(K11/H11,0)</f>
        <v>0.34059500000000004</v>
      </c>
      <c r="M11" s="38">
        <f>IFERROR(K11/I11,0)</f>
        <v>0.77970940174853431</v>
      </c>
    </row>
    <row r="12" spans="2:13" ht="21" x14ac:dyDescent="0.25">
      <c r="B12" s="32" t="s">
        <v>26</v>
      </c>
      <c r="C12" s="33"/>
      <c r="D12" s="34" t="s">
        <v>27</v>
      </c>
      <c r="E12" s="29">
        <v>5110</v>
      </c>
      <c r="F12" s="30" t="s">
        <v>28</v>
      </c>
      <c r="G12" s="35">
        <f>+H12</f>
        <v>20000</v>
      </c>
      <c r="H12" s="36">
        <v>20000</v>
      </c>
      <c r="I12" s="36">
        <v>139090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5">
      <c r="B13" s="32"/>
      <c r="C13" s="33"/>
      <c r="D13" s="34"/>
      <c r="E13" s="29">
        <v>5120</v>
      </c>
      <c r="F13" s="30" t="s">
        <v>29</v>
      </c>
      <c r="G13" s="35">
        <f>+H13</f>
        <v>185000</v>
      </c>
      <c r="H13" s="36">
        <v>185000</v>
      </c>
      <c r="I13" s="36">
        <v>134598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ht="20.399999999999999" x14ac:dyDescent="0.25">
      <c r="B14" s="32"/>
      <c r="C14" s="33"/>
      <c r="D14" s="34"/>
      <c r="E14" s="29">
        <v>5150</v>
      </c>
      <c r="F14" s="30" t="s">
        <v>23</v>
      </c>
      <c r="G14" s="35">
        <f>+H14</f>
        <v>0</v>
      </c>
      <c r="H14" s="36">
        <v>0</v>
      </c>
      <c r="I14" s="36">
        <v>219740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5">
      <c r="B15" s="32"/>
      <c r="C15" s="33"/>
      <c r="D15" s="34"/>
      <c r="E15" s="29">
        <v>5190</v>
      </c>
      <c r="F15" s="30" t="s">
        <v>30</v>
      </c>
      <c r="G15" s="35">
        <f>+H15</f>
        <v>0</v>
      </c>
      <c r="H15" s="36">
        <v>0</v>
      </c>
      <c r="I15" s="36">
        <v>535000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5">
      <c r="B16" s="32"/>
      <c r="C16" s="33"/>
      <c r="D16" s="34"/>
      <c r="E16" s="29">
        <v>5210</v>
      </c>
      <c r="F16" s="30" t="s">
        <v>24</v>
      </c>
      <c r="G16" s="35">
        <f>+H16</f>
        <v>0</v>
      </c>
      <c r="H16" s="36">
        <v>0</v>
      </c>
      <c r="I16" s="36">
        <v>150480</v>
      </c>
      <c r="J16" s="36">
        <v>150480</v>
      </c>
      <c r="K16" s="36">
        <v>150480</v>
      </c>
      <c r="L16" s="37">
        <f>IFERROR(K16/H16,0)</f>
        <v>0</v>
      </c>
      <c r="M16" s="38">
        <f>IFERROR(K16/I16,0)</f>
        <v>1</v>
      </c>
    </row>
    <row r="17" spans="2:13" x14ac:dyDescent="0.25">
      <c r="B17" s="32"/>
      <c r="C17" s="33"/>
      <c r="D17" s="34"/>
      <c r="E17" s="29">
        <v>5230</v>
      </c>
      <c r="F17" s="30" t="s">
        <v>31</v>
      </c>
      <c r="G17" s="35">
        <f>+H17</f>
        <v>0</v>
      </c>
      <c r="H17" s="36">
        <v>0</v>
      </c>
      <c r="I17" s="36">
        <v>18577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5">
      <c r="B18" s="32"/>
      <c r="C18" s="33"/>
      <c r="D18" s="34"/>
      <c r="E18" s="29">
        <v>5310</v>
      </c>
      <c r="F18" s="30" t="s">
        <v>32</v>
      </c>
      <c r="G18" s="35">
        <f>+H18</f>
        <v>350000</v>
      </c>
      <c r="H18" s="36">
        <v>350000</v>
      </c>
      <c r="I18" s="36">
        <v>663111.74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5">
      <c r="B19" s="32"/>
      <c r="C19" s="33"/>
      <c r="D19" s="34"/>
      <c r="E19" s="29">
        <v>5320</v>
      </c>
      <c r="F19" s="30" t="s">
        <v>33</v>
      </c>
      <c r="G19" s="35">
        <f>+H19</f>
        <v>350000</v>
      </c>
      <c r="H19" s="36">
        <v>350000</v>
      </c>
      <c r="I19" s="36">
        <v>350000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5">
      <c r="B20" s="32"/>
      <c r="C20" s="33"/>
      <c r="D20" s="34"/>
      <c r="E20" s="29">
        <v>5410</v>
      </c>
      <c r="F20" s="30" t="s">
        <v>34</v>
      </c>
      <c r="G20" s="35">
        <f>+H20</f>
        <v>0</v>
      </c>
      <c r="H20" s="36">
        <v>0</v>
      </c>
      <c r="I20" s="36">
        <v>1054900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5">
      <c r="B21" s="32"/>
      <c r="C21" s="33"/>
      <c r="D21" s="34"/>
      <c r="E21" s="29">
        <v>5610</v>
      </c>
      <c r="F21" s="30" t="s">
        <v>35</v>
      </c>
      <c r="G21" s="35">
        <f>+H21</f>
        <v>0</v>
      </c>
      <c r="H21" s="36">
        <v>0</v>
      </c>
      <c r="I21" s="36">
        <v>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5">
      <c r="B22" s="32"/>
      <c r="C22" s="33"/>
      <c r="D22" s="34"/>
      <c r="E22" s="29">
        <v>5620</v>
      </c>
      <c r="F22" s="30" t="s">
        <v>36</v>
      </c>
      <c r="G22" s="35">
        <f>+H22</f>
        <v>0</v>
      </c>
      <c r="H22" s="36">
        <v>0</v>
      </c>
      <c r="I22" s="36">
        <v>2389120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5">
      <c r="B23" s="32"/>
      <c r="C23" s="33"/>
      <c r="D23" s="34"/>
      <c r="E23" s="29">
        <v>5650</v>
      </c>
      <c r="F23" s="30" t="s">
        <v>25</v>
      </c>
      <c r="G23" s="35">
        <f>+H23</f>
        <v>0</v>
      </c>
      <c r="H23" s="36">
        <v>0</v>
      </c>
      <c r="I23" s="36">
        <v>29816.639999999999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ht="20.399999999999999" x14ac:dyDescent="0.25">
      <c r="B24" s="32"/>
      <c r="C24" s="33"/>
      <c r="D24" s="34"/>
      <c r="E24" s="29">
        <v>5660</v>
      </c>
      <c r="F24" s="30" t="s">
        <v>37</v>
      </c>
      <c r="G24" s="35">
        <f>+H24</f>
        <v>0</v>
      </c>
      <c r="H24" s="36">
        <v>0</v>
      </c>
      <c r="I24" s="36">
        <v>793856.1</v>
      </c>
      <c r="J24" s="36">
        <v>69525</v>
      </c>
      <c r="K24" s="36">
        <v>191145</v>
      </c>
      <c r="L24" s="37">
        <f>IFERROR(K24/H24,0)</f>
        <v>0</v>
      </c>
      <c r="M24" s="38">
        <f>IFERROR(K24/I24,0)</f>
        <v>0.24078041347795906</v>
      </c>
    </row>
    <row r="25" spans="2:13" x14ac:dyDescent="0.25">
      <c r="B25" s="32"/>
      <c r="C25" s="33"/>
      <c r="D25" s="34"/>
      <c r="E25" s="29">
        <v>5670</v>
      </c>
      <c r="F25" s="30" t="s">
        <v>38</v>
      </c>
      <c r="G25" s="35">
        <f>+H25</f>
        <v>65000</v>
      </c>
      <c r="H25" s="36">
        <v>65000</v>
      </c>
      <c r="I25" s="36">
        <v>95000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5">
      <c r="B26" s="32"/>
      <c r="C26" s="33"/>
      <c r="D26" s="34"/>
      <c r="E26" s="29">
        <v>5690</v>
      </c>
      <c r="F26" s="30" t="s">
        <v>39</v>
      </c>
      <c r="G26" s="35">
        <f>+H26</f>
        <v>0</v>
      </c>
      <c r="H26" s="36">
        <v>0</v>
      </c>
      <c r="I26" s="36">
        <v>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5">
      <c r="B27" s="32" t="s">
        <v>40</v>
      </c>
      <c r="C27" s="33"/>
      <c r="D27" s="34" t="s">
        <v>41</v>
      </c>
      <c r="E27" s="29">
        <v>5110</v>
      </c>
      <c r="F27" s="30" t="s">
        <v>28</v>
      </c>
      <c r="G27" s="35">
        <f>+H27</f>
        <v>120000</v>
      </c>
      <c r="H27" s="36">
        <v>120000</v>
      </c>
      <c r="I27" s="36">
        <v>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ht="21" x14ac:dyDescent="0.25">
      <c r="B28" s="32" t="s">
        <v>42</v>
      </c>
      <c r="C28" s="33"/>
      <c r="D28" s="34" t="s">
        <v>43</v>
      </c>
      <c r="E28" s="29">
        <v>5660</v>
      </c>
      <c r="F28" s="30" t="s">
        <v>37</v>
      </c>
      <c r="G28" s="35">
        <f>+H28</f>
        <v>10000</v>
      </c>
      <c r="H28" s="36">
        <v>10000</v>
      </c>
      <c r="I28" s="36">
        <v>10000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5">
      <c r="B29" s="32"/>
      <c r="C29" s="33"/>
      <c r="D29" s="34"/>
      <c r="E29" s="29">
        <v>5670</v>
      </c>
      <c r="F29" s="30" t="s">
        <v>38</v>
      </c>
      <c r="G29" s="35">
        <f>+H29</f>
        <v>10000</v>
      </c>
      <c r="H29" s="36">
        <v>10000</v>
      </c>
      <c r="I29" s="36">
        <v>10000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5">
      <c r="B30" s="32"/>
      <c r="C30" s="33"/>
      <c r="D30" s="34"/>
      <c r="E30" s="29">
        <v>5690</v>
      </c>
      <c r="F30" s="30" t="s">
        <v>39</v>
      </c>
      <c r="G30" s="35">
        <f>+H30</f>
        <v>10000</v>
      </c>
      <c r="H30" s="36">
        <v>10000</v>
      </c>
      <c r="I30" s="36">
        <v>10000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ht="21" x14ac:dyDescent="0.25">
      <c r="B31" s="32" t="s">
        <v>44</v>
      </c>
      <c r="C31" s="33"/>
      <c r="D31" s="34" t="s">
        <v>45</v>
      </c>
      <c r="E31" s="29">
        <v>5610</v>
      </c>
      <c r="F31" s="30" t="s">
        <v>35</v>
      </c>
      <c r="G31" s="35">
        <f>+H31</f>
        <v>0</v>
      </c>
      <c r="H31" s="36">
        <v>0</v>
      </c>
      <c r="I31" s="36">
        <v>32.880000000000003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ht="20.399999999999999" x14ac:dyDescent="0.25">
      <c r="B32" s="32"/>
      <c r="C32" s="33"/>
      <c r="D32" s="34"/>
      <c r="E32" s="29">
        <v>5660</v>
      </c>
      <c r="F32" s="30" t="s">
        <v>37</v>
      </c>
      <c r="G32" s="35">
        <f>+H32</f>
        <v>0</v>
      </c>
      <c r="H32" s="36">
        <v>0</v>
      </c>
      <c r="I32" s="36">
        <v>5429992.71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5">
      <c r="B33" s="32"/>
      <c r="C33" s="33"/>
      <c r="D33" s="34"/>
      <c r="E33" s="39"/>
      <c r="F33" s="40"/>
      <c r="G33" s="44"/>
      <c r="H33" s="44"/>
      <c r="I33" s="44"/>
      <c r="J33" s="44"/>
      <c r="K33" s="44"/>
      <c r="L33" s="41"/>
      <c r="M33" s="42"/>
    </row>
    <row r="34" spans="2:13" x14ac:dyDescent="0.25">
      <c r="B34" s="32"/>
      <c r="C34" s="33"/>
      <c r="D34" s="27"/>
      <c r="E34" s="43"/>
      <c r="F34" s="27"/>
      <c r="G34" s="27"/>
      <c r="H34" s="27"/>
      <c r="I34" s="27"/>
      <c r="J34" s="27"/>
      <c r="K34" s="27"/>
      <c r="L34" s="27"/>
      <c r="M34" s="28"/>
    </row>
    <row r="35" spans="2:13" ht="13.2" customHeight="1" x14ac:dyDescent="0.25">
      <c r="B35" s="67" t="s">
        <v>14</v>
      </c>
      <c r="C35" s="68"/>
      <c r="D35" s="68"/>
      <c r="E35" s="68"/>
      <c r="F35" s="68"/>
      <c r="G35" s="7">
        <f>SUM(G9:G32)</f>
        <v>1345790</v>
      </c>
      <c r="H35" s="7">
        <f>SUM(H9:H32)</f>
        <v>1345790</v>
      </c>
      <c r="I35" s="7">
        <f>SUM(I9:I32)</f>
        <v>12225314.449999999</v>
      </c>
      <c r="J35" s="7">
        <f>SUM(J9:J32)</f>
        <v>240440.7</v>
      </c>
      <c r="K35" s="7">
        <f>SUM(K9:K32)</f>
        <v>362060.7</v>
      </c>
      <c r="L35" s="8">
        <f>IFERROR(K35/H35,0)</f>
        <v>0.26903209267419137</v>
      </c>
      <c r="M35" s="9">
        <f>IFERROR(K35/I35,0)</f>
        <v>2.9615655407538417E-2</v>
      </c>
    </row>
    <row r="36" spans="2:13" ht="4.8" customHeight="1" x14ac:dyDescent="0.25">
      <c r="B36" s="32"/>
      <c r="C36" s="33"/>
      <c r="D36" s="27"/>
      <c r="E36" s="43"/>
      <c r="F36" s="27"/>
      <c r="G36" s="27"/>
      <c r="H36" s="27"/>
      <c r="I36" s="27"/>
      <c r="J36" s="27"/>
      <c r="K36" s="27"/>
      <c r="L36" s="27"/>
      <c r="M36" s="28"/>
    </row>
    <row r="37" spans="2:13" ht="13.2" customHeight="1" x14ac:dyDescent="0.25">
      <c r="B37" s="69" t="s">
        <v>15</v>
      </c>
      <c r="C37" s="66"/>
      <c r="D37" s="66"/>
      <c r="E37" s="21"/>
      <c r="F37" s="26"/>
      <c r="G37" s="27"/>
      <c r="H37" s="27"/>
      <c r="I37" s="27"/>
      <c r="J37" s="27"/>
      <c r="K37" s="27"/>
      <c r="L37" s="27"/>
      <c r="M37" s="28"/>
    </row>
    <row r="38" spans="2:13" ht="13.2" customHeight="1" x14ac:dyDescent="0.25">
      <c r="B38" s="25"/>
      <c r="C38" s="66" t="s">
        <v>16</v>
      </c>
      <c r="D38" s="66"/>
      <c r="E38" s="21"/>
      <c r="F38" s="26"/>
      <c r="G38" s="27"/>
      <c r="H38" s="27"/>
      <c r="I38" s="27"/>
      <c r="J38" s="27"/>
      <c r="K38" s="27"/>
      <c r="L38" s="27"/>
      <c r="M38" s="28"/>
    </row>
    <row r="39" spans="2:13" ht="6" customHeight="1" x14ac:dyDescent="0.25">
      <c r="B39" s="45"/>
      <c r="C39" s="46"/>
      <c r="D39" s="46"/>
      <c r="E39" s="39"/>
      <c r="F39" s="46"/>
      <c r="G39" s="27"/>
      <c r="H39" s="27"/>
      <c r="I39" s="27"/>
      <c r="J39" s="27"/>
      <c r="K39" s="27"/>
      <c r="L39" s="27"/>
      <c r="M39" s="28"/>
    </row>
    <row r="40" spans="2:13" x14ac:dyDescent="0.25">
      <c r="B40" s="32" t="s">
        <v>46</v>
      </c>
      <c r="C40" s="33"/>
      <c r="D40" s="27" t="s">
        <v>47</v>
      </c>
      <c r="E40" s="43">
        <v>6220</v>
      </c>
      <c r="F40" s="27" t="s">
        <v>48</v>
      </c>
      <c r="G40" s="35">
        <f>+H40</f>
        <v>971155.2</v>
      </c>
      <c r="H40" s="36">
        <v>971155.2</v>
      </c>
      <c r="I40" s="36">
        <v>471155.20000000001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ht="20.399999999999999" x14ac:dyDescent="0.25">
      <c r="B41" s="32" t="s">
        <v>44</v>
      </c>
      <c r="C41" s="33"/>
      <c r="D41" s="27" t="s">
        <v>45</v>
      </c>
      <c r="E41" s="43">
        <v>6220</v>
      </c>
      <c r="F41" s="27" t="s">
        <v>48</v>
      </c>
      <c r="G41" s="35">
        <f>+H41</f>
        <v>0</v>
      </c>
      <c r="H41" s="36">
        <v>0</v>
      </c>
      <c r="I41" s="36">
        <v>715027.89</v>
      </c>
      <c r="J41" s="36">
        <v>215027.89</v>
      </c>
      <c r="K41" s="36">
        <v>215027.89</v>
      </c>
      <c r="L41" s="37">
        <f>IFERROR(K41/H41,0)</f>
        <v>0</v>
      </c>
      <c r="M41" s="38">
        <f>IFERROR(K41/I41,0)</f>
        <v>0.30072657725281177</v>
      </c>
    </row>
    <row r="42" spans="2:13" x14ac:dyDescent="0.25">
      <c r="B42" s="32"/>
      <c r="C42" s="33"/>
      <c r="D42" s="27"/>
      <c r="E42" s="43"/>
      <c r="F42" s="27"/>
      <c r="G42" s="44"/>
      <c r="H42" s="44"/>
      <c r="I42" s="44"/>
      <c r="J42" s="44"/>
      <c r="K42" s="44"/>
      <c r="L42" s="41"/>
      <c r="M42" s="42"/>
    </row>
    <row r="43" spans="2:13" x14ac:dyDescent="0.25">
      <c r="B43" s="47"/>
      <c r="C43" s="48"/>
      <c r="D43" s="49"/>
      <c r="E43" s="50"/>
      <c r="F43" s="49"/>
      <c r="G43" s="49"/>
      <c r="H43" s="49"/>
      <c r="I43" s="49"/>
      <c r="J43" s="49"/>
      <c r="K43" s="49"/>
      <c r="L43" s="49"/>
      <c r="M43" s="51"/>
    </row>
    <row r="44" spans="2:13" x14ac:dyDescent="0.25">
      <c r="B44" s="67" t="s">
        <v>17</v>
      </c>
      <c r="C44" s="68"/>
      <c r="D44" s="68"/>
      <c r="E44" s="68"/>
      <c r="F44" s="68"/>
      <c r="G44" s="7">
        <f>SUM(G40:G41)</f>
        <v>971155.2</v>
      </c>
      <c r="H44" s="7">
        <f>SUM(H40:H41)</f>
        <v>971155.2</v>
      </c>
      <c r="I44" s="7">
        <f>SUM(I40:I41)</f>
        <v>1186183.0900000001</v>
      </c>
      <c r="J44" s="7">
        <f>SUM(J40:J41)</f>
        <v>215027.89</v>
      </c>
      <c r="K44" s="7">
        <f>SUM(K40:K41)</f>
        <v>215027.89</v>
      </c>
      <c r="L44" s="8">
        <f>IFERROR(K44/H44,0)</f>
        <v>0.22141454836466923</v>
      </c>
      <c r="M44" s="9">
        <f>IFERROR(K44/I44,0)</f>
        <v>0.18127715005615194</v>
      </c>
    </row>
    <row r="45" spans="2:13" x14ac:dyDescent="0.25">
      <c r="B45" s="4"/>
      <c r="C45" s="5"/>
      <c r="D45" s="2"/>
      <c r="E45" s="6"/>
      <c r="F45" s="2"/>
      <c r="G45" s="2"/>
      <c r="H45" s="2"/>
      <c r="I45" s="2"/>
      <c r="J45" s="2"/>
      <c r="K45" s="2"/>
      <c r="L45" s="2"/>
      <c r="M45" s="3"/>
    </row>
    <row r="46" spans="2:13" x14ac:dyDescent="0.25">
      <c r="B46" s="52" t="s">
        <v>18</v>
      </c>
      <c r="C46" s="53"/>
      <c r="D46" s="53"/>
      <c r="E46" s="53"/>
      <c r="F46" s="53"/>
      <c r="G46" s="10">
        <f>+G35+G44</f>
        <v>2316945.2000000002</v>
      </c>
      <c r="H46" s="10">
        <f>+H35+H44</f>
        <v>2316945.2000000002</v>
      </c>
      <c r="I46" s="10">
        <f>+I35+I44</f>
        <v>13411497.539999999</v>
      </c>
      <c r="J46" s="10">
        <f>+J35+J44</f>
        <v>455468.59</v>
      </c>
      <c r="K46" s="10">
        <f>+K35+K44</f>
        <v>577088.59000000008</v>
      </c>
      <c r="L46" s="11">
        <f>IFERROR(K46/H46,0)</f>
        <v>0.24907304238356609</v>
      </c>
      <c r="M46" s="12">
        <f>IFERROR(K46/I46,0)</f>
        <v>4.3029392376117914E-2</v>
      </c>
    </row>
    <row r="47" spans="2:13" x14ac:dyDescent="0.25">
      <c r="B47" s="13"/>
      <c r="C47" s="14"/>
      <c r="D47" s="14"/>
      <c r="E47" s="15"/>
      <c r="F47" s="14"/>
      <c r="G47" s="14"/>
      <c r="H47" s="14"/>
      <c r="I47" s="14"/>
      <c r="J47" s="14"/>
      <c r="K47" s="14"/>
      <c r="L47" s="14"/>
      <c r="M47" s="16"/>
    </row>
    <row r="48" spans="2:13" ht="14.4" x14ac:dyDescent="0.3">
      <c r="B48" s="17" t="s">
        <v>19</v>
      </c>
      <c r="C48" s="17"/>
      <c r="D48" s="18"/>
      <c r="E48" s="19"/>
      <c r="F48" s="18"/>
      <c r="G48" s="18"/>
      <c r="H4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6:F46"/>
    <mergeCell ref="K3:K5"/>
    <mergeCell ref="L3:M3"/>
    <mergeCell ref="L4:L5"/>
    <mergeCell ref="M4:M5"/>
    <mergeCell ref="B6:D6"/>
    <mergeCell ref="J6:K6"/>
    <mergeCell ref="C7:D7"/>
    <mergeCell ref="B35:F35"/>
    <mergeCell ref="B37:D37"/>
    <mergeCell ref="C38:D38"/>
    <mergeCell ref="B44:F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2020-08-06T19:52:58Z</dcterms:created>
  <dcterms:modified xsi:type="dcterms:W3CDTF">2023-01-26T15:46:31Z</dcterms:modified>
</cp:coreProperties>
</file>