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3040" windowHeight="9528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<sst xmlns="http://schemas.openxmlformats.org/spreadsheetml/2006/main" count="951" uniqueCount="674">
  <si>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</si>
  <si>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</si>
  <si>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</si>
  <si>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</si>
  <si>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</si>
  <si>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</si>
  <si>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</si>
  <si>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</si>
  <si>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</si>
  <si>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</si>
  <si>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</si>
  <si>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</si>
  <si>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</si>
  <si>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</si>
  <si>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</si>
  <si>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</si>
  <si>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</si>
  <si>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</si>
  <si>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</si>
  <si>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</si>
  <si>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</si>
  <si>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</si>
  <si>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</si>
  <si>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</si>
  <si>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</si>
  <si>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</si>
  <si>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</si>
  <si>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</si>
  <si>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</si>
  <si>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</si>
  <si>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</si>
  <si>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</si>
  <si>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</si>
  <si>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</si>
  <si>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</si>
  <si>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</si>
  <si>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</si>
  <si>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</si>
  <si>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</si>
  <si>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</si>
  <si>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</si>
  <si>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</si>
  <si>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</si>
  <si>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</si>
  <si>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</si>
  <si>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</si>
  <si>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</si>
  <si>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</si>
  <si>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</si>
  <si>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</si>
  <si>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</si>
  <si>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</si>
  <si>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</si>
  <si>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</si>
  <si>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</si>
  <si>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</si>
  <si>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</si>
  <si>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</si>
  <si>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</si>
  <si>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</si>
  <si>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</si>
  <si>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</si>
  <si>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</si>
  <si>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</si>
  <si>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</si>
  <si>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</si>
  <si>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</si>
  <si>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</si>
  <si>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</si>
  <si>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</si>
  <si>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</si>
  <si>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</si>
  <si>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</si>
  <si>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</si>
  <si>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</si>
  <si>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</si>
  <si>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</si>
  <si>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</si>
  <si>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</si>
  <si>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</si>
  <si>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</si>
  <si>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</si>
  <si>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</si>
  <si>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</si>
  <si>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</si>
  <si>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</si>
  <si>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</si>
  <si>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</si>
  <si>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</si>
  <si>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</si>
  <si>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</si>
  <si>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</si>
  <si>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</si>
  <si>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</si>
  <si>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</si>
  <si>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</si>
  <si>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</si>
  <si>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</si>
  <si>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</si>
  <si>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</si>
  <si>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</si>
  <si>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</si>
  <si>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</si>
  <si>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</si>
  <si>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</si>
  <si>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</si>
  <si>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</si>
  <si>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</si>
  <si>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</si>
  <si>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</si>
  <si>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</si>
  <si>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</si>
  <si>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</si>
  <si>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</si>
  <si>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</si>
  <si>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</si>
  <si>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</si>
  <si>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</si>
  <si>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</si>
  <si>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</si>
  <si>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</si>
  <si>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</si>
  <si>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</si>
  <si>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</si>
  <si>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</si>
  <si>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</si>
  <si>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</si>
  <si>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</si>
  <si>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</si>
  <si>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</si>
  <si>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</si>
  <si>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</si>
  <si>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</si>
  <si>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</si>
  <si>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</si>
  <si>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</si>
  <si>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</si>
  <si>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</si>
  <si>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</si>
  <si>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</si>
  <si>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</si>
  <si>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</si>
  <si>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</si>
  <si>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</si>
  <si>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</si>
  <si>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</si>
  <si>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</si>
  <si>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</si>
  <si>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</si>
  <si>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</si>
  <si>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</si>
  <si>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</si>
  <si>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</si>
  <si>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</si>
  <si>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</si>
  <si>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</si>
  <si>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</si>
  <si>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</si>
  <si>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</si>
  <si>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</si>
  <si>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</si>
  <si>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</si>
  <si>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</si>
  <si>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</si>
  <si>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</si>
  <si>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</si>
  <si>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</si>
  <si>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</si>
  <si>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</si>
  <si>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</si>
  <si>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</si>
  <si>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</si>
  <si>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</si>
  <si>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</si>
  <si>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</si>
  <si>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</si>
  <si>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</si>
  <si>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</si>
  <si>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</si>
  <si>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</si>
  <si>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</si>
  <si>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</si>
  <si>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</si>
  <si>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</si>
  <si>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</si>
  <si>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</si>
  <si>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</si>
  <si>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</si>
  <si>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</si>
  <si>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</si>
  <si>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</si>
  <si>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</si>
  <si>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</si>
  <si>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</si>
  <si>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</si>
  <si>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</si>
  <si>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</si>
  <si>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</si>
  <si>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</si>
  <si>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</si>
  <si>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</si>
  <si>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</si>
  <si>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</si>
  <si>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</si>
  <si>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</si>
  <si>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</si>
  <si>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</si>
  <si>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</si>
  <si>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</si>
  <si>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</si>
  <si>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</si>
  <si>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</si>
  <si>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</si>
  <si>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</si>
  <si>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</si>
  <si>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</si>
  <si>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</si>
  <si>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</si>
  <si>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</si>
  <si>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</si>
  <si>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</si>
  <si>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</si>
  <si>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</si>
  <si>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</si>
  <si>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</si>
  <si>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</si>
  <si>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</si>
  <si>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</si>
  <si>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</si>
  <si>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</si>
  <si>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</si>
  <si>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</si>
  <si>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</si>
  <si>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</si>
  <si>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</si>
  <si>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</si>
  <si>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</si>
  <si>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</si>
  <si>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</si>
  <si>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</si>
  <si>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</si>
  <si>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</si>
  <si>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</si>
  <si>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</si>
  <si>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</si>
  <si>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</si>
  <si>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</si>
  <si>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</si>
  <si>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</si>
  <si>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</si>
  <si>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</si>
  <si>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</si>
  <si>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</si>
  <si>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</si>
  <si>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</si>
  <si>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</si>
  <si>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</si>
  <si>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</si>
  <si>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</si>
  <si>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</si>
  <si>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</si>
  <si>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</si>
  <si>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</si>
  <si>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</si>
  <si>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</si>
  <si>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</si>
  <si>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</si>
  <si>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</si>
  <si>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</si>
  <si>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</si>
  <si>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</si>
  <si>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</si>
  <si>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</si>
  <si>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</si>
  <si>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</si>
  <si>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</si>
  <si>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</si>
  <si>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</si>
  <si>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</si>
  <si>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</si>
  <si>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</si>
  <si>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</si>
  <si>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</si>
  <si>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</si>
  <si>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</si>
  <si>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</si>
  <si>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</si>
  <si>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</si>
  <si>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</si>
  <si>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</si>
  <si>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</si>
  <si>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</si>
  <si>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</si>
  <si>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</si>
  <si>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</si>
  <si>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</si>
  <si>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</si>
  <si>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</si>
  <si>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</si>
  <si>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</si>
  <si>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</si>
  <si>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</si>
  <si>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</si>
  <si>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</si>
  <si>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</si>
  <si>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</si>
  <si>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</si>
  <si>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</si>
  <si>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</si>
  <si>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</si>
  <si>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</si>
  <si>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</si>
  <si>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</si>
  <si>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</si>
  <si>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</si>
  <si>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</si>
  <si>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</si>
  <si>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</si>
  <si>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</si>
  <si>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</si>
  <si>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</si>
  <si>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</si>
  <si>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</si>
  <si>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</si>
  <si>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</si>
  <si>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</si>
  <si>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</si>
  <si>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</si>
  <si>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</si>
  <si>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</si>
  <si>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</si>
  <si>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</si>
  <si>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</si>
  <si>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</si>
  <si>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</si>
  <si>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</si>
  <si>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</si>
  <si>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</si>
  <si>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</si>
  <si>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</si>
  <si>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</si>
  <si>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</si>
  <si>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</si>
  <si>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</si>
  <si>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</si>
  <si>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</si>
  <si>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</si>
  <si>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</si>
  <si>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</si>
  <si>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</si>
  <si>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</si>
  <si>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</si>
  <si>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</si>
  <si>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</si>
  <si>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</si>
  <si>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</si>
  <si>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</si>
  <si>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</si>
  <si>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</si>
  <si>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</si>
  <si>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</si>
  <si>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</si>
  <si>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</si>
  <si>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</si>
  <si>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</si>
  <si>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</si>
  <si>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</si>
  <si>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</si>
  <si>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</si>
  <si>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</si>
  <si>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</si>
  <si>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</si>
  <si>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</si>
  <si>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</si>
  <si>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</si>
  <si>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</si>
  <si>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</si>
  <si>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</si>
  <si>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</si>
  <si>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</si>
  <si>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</si>
  <si>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</si>
  <si>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</si>
  <si>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</si>
  <si>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</si>
  <si>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</si>
  <si>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</si>
  <si>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</si>
  <si>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</si>
  <si>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</si>
  <si>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</si>
  <si>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</si>
  <si>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</si>
  <si>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</si>
  <si>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</si>
  <si>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</si>
  <si>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</si>
  <si>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</si>
  <si>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</si>
  <si>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</si>
  <si>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</si>
  <si>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</si>
  <si>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</si>
  <si>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</si>
  <si>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</si>
  <si>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</si>
  <si>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</si>
  <si>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</si>
  <si>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</si>
  <si>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</si>
  <si>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</si>
  <si>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</si>
  <si>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</si>
  <si>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</si>
  <si>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</si>
  <si>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</si>
  <si>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</si>
  <si>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</si>
  <si>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</si>
  <si>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</si>
  <si>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</si>
  <si>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</si>
  <si>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</si>
  <si>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</si>
  <si>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</si>
  <si>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</si>
  <si>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</si>
  <si>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</si>
  <si>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</si>
  <si>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</si>
  <si>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</si>
  <si>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</si>
  <si>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</si>
  <si>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</si>
  <si>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</si>
  <si>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</si>
  <si>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</si>
  <si>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</si>
  <si>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</si>
  <si>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</si>
  <si>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</si>
  <si>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</si>
  <si>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</si>
  <si>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</si>
  <si>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</si>
  <si>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</si>
  <si>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</si>
  <si>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</si>
  <si>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</si>
  <si>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</si>
  <si>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</si>
  <si>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</si>
  <si>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</si>
  <si>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</si>
  <si>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</si>
  <si>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</si>
  <si>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</si>
  <si>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</si>
  <si>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</si>
  <si>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</si>
  <si>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</si>
  <si>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</si>
  <si>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</si>
  <si>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</si>
  <si>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</si>
  <si>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</si>
  <si>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</si>
  <si>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</si>
  <si>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</si>
  <si>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</si>
  <si>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</si>
  <si>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</si>
  <si>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</si>
  <si>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</si>
  <si>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</si>
  <si>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</si>
  <si>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</si>
  <si>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</si>
  <si>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</si>
  <si>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</si>
  <si>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</si>
  <si>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</si>
  <si>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</si>
  <si>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</si>
  <si>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</si>
  <si>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</si>
  <si>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</si>
  <si>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</si>
  <si>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</si>
  <si>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</si>
  <si>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</si>
  <si>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</si>
  <si>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</si>
  <si>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</si>
  <si>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</si>
  <si>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</si>
  <si>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</si>
  <si>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</si>
  <si>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</si>
  <si>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</si>
  <si>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</si>
  <si>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</si>
  <si>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</si>
  <si>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</si>
  <si>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</si>
  <si>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</si>
  <si>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</si>
  <si>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</si>
  <si>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</si>
  <si>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</si>
  <si>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</si>
  <si>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</si>
  <si>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</si>
  <si>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</si>
  <si>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</si>
  <si>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</si>
  <si>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</si>
  <si>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</si>
  <si>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</si>
  <si>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</si>
  <si>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</si>
  <si>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</si>
  <si>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</si>
  <si>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</si>
  <si>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</si>
  <si>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</si>
  <si>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</si>
  <si>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</si>
  <si>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</si>
  <si>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</si>
  <si>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</si>
  <si>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</si>
  <si>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</si>
  <si>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</si>
  <si>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</si>
  <si>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</si>
  <si>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</si>
  <si>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</si>
  <si>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</si>
  <si>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</si>
  <si>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</si>
  <si>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</si>
  <si>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</si>
  <si>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</si>
  <si>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</si>
  <si>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</si>
  <si>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</si>
  <si>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</si>
  <si>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</si>
  <si>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</si>
  <si>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</si>
  <si>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</si>
  <si>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</si>
  <si>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</si>
  <si>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</si>
  <si>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</si>
  <si>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</si>
  <si>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</si>
  <si>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</si>
  <si>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</si>
  <si>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</si>
  <si>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</si>
  <si>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</si>
  <si>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</si>
  <si>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</si>
  <si>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</si>
  <si>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</si>
  <si>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</si>
  <si>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</si>
  <si>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</si>
  <si>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</si>
  <si>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</si>
  <si>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</si>
  <si>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</si>
  <si>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</si>
  <si>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</si>
  <si>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</si>
  <si>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</si>
  <si>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</si>
  <si>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</si>
  <si>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</si>
  <si>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</si>
  <si>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</si>
  <si>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</si>
  <si>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</si>
  <si>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</si>
  <si>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</si>
  <si>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</si>
  <si>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</si>
  <si>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</si>
  <si>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</si>
  <si>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</si>
  <si>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</si>
  <si>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</si>
  <si>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</si>
  <si>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</si>
  <si>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</si>
  <si>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</si>
  <si>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</si>
  <si>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</si>
  <si>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</si>
  <si>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</si>
  <si>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</si>
  <si>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</si>
  <si>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</si>
  <si>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</si>
  <si>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</si>
  <si>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</si>
  <si>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</si>
  <si>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</si>
  <si>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</si>
  <si>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</si>
  <si>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</si>
  <si>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</si>
  <si>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</si>
  <si>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</si>
  <si>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</si>
  <si>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</si>
  <si>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</si>
  <si>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</si>
  <si>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</si>
  <si>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</si>
  <si>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</si>
  <si>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</si>
  <si>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</si>
  <si>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</si>
  <si>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</si>
  <si>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</si>
  <si>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</si>
  <si>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</si>
  <si>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</si>
  <si>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</si>
  <si>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</si>
  <si>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</si>
  <si>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</si>
  <si>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</si>
  <si>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</si>
  <si>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</si>
  <si>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</si>
  <si>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</si>
  <si>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</si>
  <si>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</si>
  <si>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</si>
  <si>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</si>
  <si>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</si>
  <si>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</si>
  <si>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</si>
  <si>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</si>
  <si>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</si>
  <si>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</si>
  <si>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</si>
  <si>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</si>
  <si>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</si>
  <si>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</si>
  <si>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</si>
  <si>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</si>
  <si>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</si>
  <si>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</si>
  <si>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</si>
  <si>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</si>
  <si>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</si>
  <si>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</si>
  <si>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</si>
  <si>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</si>
  <si>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</si>
  <si>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</si>
  <si>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</si>
  <si>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</si>
  <si>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</si>
  <si>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</si>
  <si>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</si>
  <si>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</si>
  <si>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TECNOLOGICA DE SAN MIGUEL ALLENDE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</si>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</sst>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899999999999999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899999999999999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899999999999999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0.8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672</v>
      </c>
      <c r="B1" s="173"/>
      <c r="C1" s="174"/>
    </row>
    <row r="2" spans="1:3" s="37" customFormat="1" ht="18" customHeight="1" x14ac:dyDescent="0.3">
      <c r="A2" s="175" t="s">
        <v>625</v>
      </c>
      <c r="B2" s="176"/>
      <c r="C2" s="177"/>
    </row>
    <row r="3" spans="1:3" s="37" customFormat="1" ht="18" customHeight="1" x14ac:dyDescent="0.3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82167738.239999995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5474446.5499999998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5474446.5499999998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76693291.689999998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672</v>
      </c>
      <c r="B1" s="183"/>
      <c r="C1" s="184"/>
    </row>
    <row r="2" spans="1:3" s="41" customFormat="1" ht="18.899999999999999" customHeight="1" x14ac:dyDescent="0.3">
      <c r="A2" s="185" t="s">
        <v>627</v>
      </c>
      <c r="B2" s="186"/>
      <c r="C2" s="187"/>
    </row>
    <row r="3" spans="1:3" s="41" customFormat="1" ht="18.899999999999999" customHeight="1" x14ac:dyDescent="0.3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63683611.93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455468.59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150480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89960.7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215027.89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3821058.36</v>
      </c>
    </row>
    <row r="31" spans="1:3" x14ac:dyDescent="0.2">
      <c r="A31" s="90" t="s">
        <v>560</v>
      </c>
      <c r="B31" s="77" t="s">
        <v>441</v>
      </c>
      <c r="C31" s="150">
        <v>3821056.88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1.48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67049201.699999996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899999999999999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899999999999999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402168706.56</v>
      </c>
      <c r="E40" s="34">
        <v>-402168706.56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524833415.50999999</v>
      </c>
      <c r="E41" s="34">
        <v>-524833415.50999999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263280613.77000001</v>
      </c>
      <c r="E42" s="34">
        <v>-263280613.77000001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91519217.280000001</v>
      </c>
      <c r="E43" s="34">
        <v>-91519217.280000001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486506038.99000001</v>
      </c>
      <c r="E44" s="34">
        <v>-486506038.99000001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236925200</v>
      </c>
      <c r="E45" s="34">
        <v>-236925200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484468843.16000003</v>
      </c>
      <c r="E46" s="34">
        <v>-484468843.16000003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294698166.31999999</v>
      </c>
      <c r="E47" s="34">
        <v>-294698166.31999999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128519039.76000001</v>
      </c>
      <c r="E48" s="34">
        <v>-128519039.76000001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82882582.670000002</v>
      </c>
      <c r="E49" s="34">
        <v>-82882582.670000002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80372584.409999996</v>
      </c>
      <c r="E50" s="34">
        <v>-80372584.409999996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369327777.99000001</v>
      </c>
      <c r="E51" s="34">
        <v>-369327777.99000001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" customHeight="1" x14ac:dyDescent="0.2">
      <c r="A16" s="123" t="s">
        <v>605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97</v>
      </c>
    </row>
    <row r="19" spans="1:4" s="119" customFormat="1" ht="12.9" customHeight="1" x14ac:dyDescent="0.2">
      <c r="A19" s="127" t="s">
        <v>606</v>
      </c>
    </row>
    <row r="20" spans="1:4" s="119" customFormat="1" ht="12.9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899999999999999" customHeight="1" x14ac:dyDescent="0.3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899999999999999" customHeight="1" x14ac:dyDescent="0.3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10409231.630000001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1351407.07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30805.75</v>
      </c>
      <c r="D15" s="24">
        <v>30805.75</v>
      </c>
      <c r="E15" s="24">
        <v>30805.75</v>
      </c>
      <c r="F15" s="24">
        <v>30805.75</v>
      </c>
      <c r="G15" s="24">
        <v>30805.75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2596048.66</v>
      </c>
      <c r="D20" s="24">
        <v>2596048.66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2796503.09</v>
      </c>
      <c r="D24" s="24">
        <v>2796503.09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-248644.49</v>
      </c>
      <c r="D27" s="24">
        <v>-248644.49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129394066.42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129394066.42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36801488.630000003</v>
      </c>
      <c r="D62" s="24">
        <f t="shared" ref="D62:E62" si="0">SUM(D63:D70)</f>
        <v>3821056.88</v>
      </c>
      <c r="E62" s="24">
        <f t="shared" si="0"/>
        <v>16176039.539999999</v>
      </c>
    </row>
    <row r="63" spans="1:9" x14ac:dyDescent="0.2">
      <c r="A63" s="22">
        <v>1241</v>
      </c>
      <c r="B63" s="20" t="s">
        <v>239</v>
      </c>
      <c r="C63" s="24">
        <v>10189109.66</v>
      </c>
      <c r="D63" s="24">
        <v>1309262.45</v>
      </c>
      <c r="E63" s="24">
        <v>5580088.96</v>
      </c>
    </row>
    <row r="64" spans="1:9" x14ac:dyDescent="0.2">
      <c r="A64" s="22">
        <v>1242</v>
      </c>
      <c r="B64" s="20" t="s">
        <v>240</v>
      </c>
      <c r="C64" s="24">
        <v>2874325.67</v>
      </c>
      <c r="D64" s="24">
        <v>259170.97</v>
      </c>
      <c r="E64" s="24">
        <v>1100805.56</v>
      </c>
    </row>
    <row r="65" spans="1:9" x14ac:dyDescent="0.2">
      <c r="A65" s="22">
        <v>1243</v>
      </c>
      <c r="B65" s="20" t="s">
        <v>241</v>
      </c>
      <c r="C65" s="24">
        <v>642791.88</v>
      </c>
      <c r="D65" s="24">
        <v>62985.89</v>
      </c>
      <c r="E65" s="24">
        <v>274539.90999999997</v>
      </c>
    </row>
    <row r="66" spans="1:9" x14ac:dyDescent="0.2">
      <c r="A66" s="22">
        <v>1244</v>
      </c>
      <c r="B66" s="20" t="s">
        <v>242</v>
      </c>
      <c r="C66" s="24">
        <v>5437200.4800000004</v>
      </c>
      <c r="D66" s="24">
        <v>584316.76</v>
      </c>
      <c r="E66" s="24">
        <v>4605248.6100000003</v>
      </c>
    </row>
    <row r="67" spans="1:9" x14ac:dyDescent="0.2">
      <c r="A67" s="22">
        <v>1245</v>
      </c>
      <c r="B67" s="20" t="s">
        <v>243</v>
      </c>
      <c r="C67" s="24">
        <v>426163.68</v>
      </c>
      <c r="D67" s="24">
        <v>0</v>
      </c>
      <c r="E67" s="24">
        <v>28777.279999999999</v>
      </c>
    </row>
    <row r="68" spans="1:9" x14ac:dyDescent="0.2">
      <c r="A68" s="22">
        <v>1246</v>
      </c>
      <c r="B68" s="20" t="s">
        <v>244</v>
      </c>
      <c r="C68" s="24">
        <v>17231897.260000002</v>
      </c>
      <c r="D68" s="24">
        <v>1605320.81</v>
      </c>
      <c r="E68" s="24">
        <v>4586579.22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20044</v>
      </c>
    </row>
    <row r="97" spans="1:8" x14ac:dyDescent="0.2">
      <c r="A97" s="22">
        <v>1191</v>
      </c>
      <c r="B97" s="20" t="s">
        <v>587</v>
      </c>
      <c r="C97" s="24">
        <v>20044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-8732425.9299999997</v>
      </c>
      <c r="D110" s="24">
        <f>SUM(D111:D119)</f>
        <v>-8732425.9299999997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4087038.17</v>
      </c>
      <c r="D111" s="24">
        <f>C111</f>
        <v>4087038.17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3701538.43</v>
      </c>
      <c r="D112" s="24">
        <f t="shared" ref="D112:D119" si="1">C112</f>
        <v>3701538.43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-90836.89</v>
      </c>
      <c r="D113" s="24">
        <f t="shared" si="1"/>
        <v>-90836.89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283679.12</v>
      </c>
      <c r="D117" s="24">
        <f t="shared" si="1"/>
        <v>283679.12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-16713844.76</v>
      </c>
      <c r="D119" s="24">
        <f t="shared" si="1"/>
        <v>-16713844.76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57919.75</v>
      </c>
    </row>
    <row r="128" spans="1:8" x14ac:dyDescent="0.2">
      <c r="A128" s="22">
        <v>2161</v>
      </c>
      <c r="B128" s="20" t="s">
        <v>286</v>
      </c>
      <c r="C128" s="24">
        <v>57919.75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-227999.12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899999999999999" customHeight="1" x14ac:dyDescent="0.3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899999999999999" customHeight="1" x14ac:dyDescent="0.3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4406345.0599999996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4406345.0599999996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504</v>
      </c>
      <c r="C49" s="55">
        <v>4406345.0599999996</v>
      </c>
      <c r="D49" s="92"/>
      <c r="E49" s="49"/>
    </row>
    <row r="50" spans="1:5" ht="20.399999999999999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.6" x14ac:dyDescent="0.2">
      <c r="A58" s="50">
        <v>4200</v>
      </c>
      <c r="B58" s="52" t="s">
        <v>510</v>
      </c>
      <c r="C58" s="55">
        <f>+C59+C65</f>
        <v>73138073.739999995</v>
      </c>
      <c r="D58" s="92"/>
      <c r="E58" s="49"/>
    </row>
    <row r="59" spans="1:5" x14ac:dyDescent="0.2">
      <c r="A59" s="50">
        <v>4210</v>
      </c>
      <c r="B59" s="52" t="s">
        <v>511</v>
      </c>
      <c r="C59" s="55">
        <f>SUM(C60:C64)</f>
        <v>23226920.370000001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2779384.37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20447536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49911153.369999997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49911153.369999997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1771440.28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1771440.28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1771440.28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65815910.729999997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65511001.289999999</v>
      </c>
      <c r="D99" s="57">
        <f>C99/$C$98</f>
        <v>0.99536723815536277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34964540.229999997</v>
      </c>
      <c r="D100" s="57">
        <f t="shared" ref="D100:D163" si="0">C100/$C$98</f>
        <v>0.53124753334245933</v>
      </c>
      <c r="E100" s="56"/>
    </row>
    <row r="101" spans="1:5" x14ac:dyDescent="0.2">
      <c r="A101" s="54">
        <v>5111</v>
      </c>
      <c r="B101" s="51" t="s">
        <v>363</v>
      </c>
      <c r="C101" s="55">
        <v>15770148.220000001</v>
      </c>
      <c r="D101" s="57">
        <f t="shared" si="0"/>
        <v>0.23960996733289452</v>
      </c>
      <c r="E101" s="56"/>
    </row>
    <row r="102" spans="1:5" x14ac:dyDescent="0.2">
      <c r="A102" s="54">
        <v>5112</v>
      </c>
      <c r="B102" s="51" t="s">
        <v>364</v>
      </c>
      <c r="C102" s="55">
        <v>6462658.0300000003</v>
      </c>
      <c r="D102" s="57">
        <f t="shared" si="0"/>
        <v>9.8192943899418114E-2</v>
      </c>
      <c r="E102" s="56"/>
    </row>
    <row r="103" spans="1:5" x14ac:dyDescent="0.2">
      <c r="A103" s="54">
        <v>5113</v>
      </c>
      <c r="B103" s="51" t="s">
        <v>365</v>
      </c>
      <c r="C103" s="55">
        <v>4346639.04</v>
      </c>
      <c r="D103" s="57">
        <f t="shared" si="0"/>
        <v>6.6042374735669027E-2</v>
      </c>
      <c r="E103" s="56"/>
    </row>
    <row r="104" spans="1:5" x14ac:dyDescent="0.2">
      <c r="A104" s="54">
        <v>5114</v>
      </c>
      <c r="B104" s="51" t="s">
        <v>366</v>
      </c>
      <c r="C104" s="55">
        <v>6564717.46</v>
      </c>
      <c r="D104" s="57">
        <f t="shared" si="0"/>
        <v>9.9743624105283271E-2</v>
      </c>
      <c r="E104" s="56"/>
    </row>
    <row r="105" spans="1:5" x14ac:dyDescent="0.2">
      <c r="A105" s="54">
        <v>5115</v>
      </c>
      <c r="B105" s="51" t="s">
        <v>367</v>
      </c>
      <c r="C105" s="55">
        <v>1820377.48</v>
      </c>
      <c r="D105" s="57">
        <f t="shared" si="0"/>
        <v>2.765862326919441E-2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15178385.51</v>
      </c>
      <c r="D107" s="57">
        <f t="shared" si="0"/>
        <v>0.230618787184562</v>
      </c>
      <c r="E107" s="56"/>
    </row>
    <row r="108" spans="1:5" x14ac:dyDescent="0.2">
      <c r="A108" s="54">
        <v>5121</v>
      </c>
      <c r="B108" s="51" t="s">
        <v>370</v>
      </c>
      <c r="C108" s="55">
        <v>989073.44</v>
      </c>
      <c r="D108" s="57">
        <f t="shared" si="0"/>
        <v>1.5027877439203521E-2</v>
      </c>
      <c r="E108" s="56"/>
    </row>
    <row r="109" spans="1:5" x14ac:dyDescent="0.2">
      <c r="A109" s="54">
        <v>5122</v>
      </c>
      <c r="B109" s="51" t="s">
        <v>371</v>
      </c>
      <c r="C109" s="55">
        <v>12415651.01</v>
      </c>
      <c r="D109" s="57">
        <f t="shared" si="0"/>
        <v>0.18864209083018488</v>
      </c>
      <c r="E109" s="56"/>
    </row>
    <row r="110" spans="1:5" x14ac:dyDescent="0.2">
      <c r="A110" s="54">
        <v>5123</v>
      </c>
      <c r="B110" s="51" t="s">
        <v>372</v>
      </c>
      <c r="C110" s="55">
        <v>11793.66</v>
      </c>
      <c r="D110" s="57">
        <f t="shared" si="0"/>
        <v>1.7919162508259955E-4</v>
      </c>
      <c r="E110" s="56"/>
    </row>
    <row r="111" spans="1:5" x14ac:dyDescent="0.2">
      <c r="A111" s="54">
        <v>5124</v>
      </c>
      <c r="B111" s="51" t="s">
        <v>373</v>
      </c>
      <c r="C111" s="55">
        <v>41911.800000000003</v>
      </c>
      <c r="D111" s="57">
        <f t="shared" si="0"/>
        <v>6.3680346492411149E-4</v>
      </c>
      <c r="E111" s="56"/>
    </row>
    <row r="112" spans="1:5" x14ac:dyDescent="0.2">
      <c r="A112" s="54">
        <v>5125</v>
      </c>
      <c r="B112" s="51" t="s">
        <v>374</v>
      </c>
      <c r="C112" s="55">
        <v>665924.1</v>
      </c>
      <c r="D112" s="57">
        <f t="shared" si="0"/>
        <v>1.0117980479398891E-2</v>
      </c>
      <c r="E112" s="56"/>
    </row>
    <row r="113" spans="1:5" x14ac:dyDescent="0.2">
      <c r="A113" s="54">
        <v>5126</v>
      </c>
      <c r="B113" s="51" t="s">
        <v>375</v>
      </c>
      <c r="C113" s="55">
        <v>456301.17</v>
      </c>
      <c r="D113" s="57">
        <f t="shared" si="0"/>
        <v>6.932991809106886E-3</v>
      </c>
      <c r="E113" s="56"/>
    </row>
    <row r="114" spans="1:5" x14ac:dyDescent="0.2">
      <c r="A114" s="54">
        <v>5127</v>
      </c>
      <c r="B114" s="51" t="s">
        <v>376</v>
      </c>
      <c r="C114" s="55">
        <v>341495.95</v>
      </c>
      <c r="D114" s="57">
        <f t="shared" si="0"/>
        <v>5.188653415447466E-3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256234.38</v>
      </c>
      <c r="D116" s="57">
        <f t="shared" si="0"/>
        <v>3.8931981212136303E-3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15368075.550000003</v>
      </c>
      <c r="D117" s="57">
        <f t="shared" si="0"/>
        <v>0.23350091762834144</v>
      </c>
      <c r="E117" s="56"/>
    </row>
    <row r="118" spans="1:5" x14ac:dyDescent="0.2">
      <c r="A118" s="54">
        <v>5131</v>
      </c>
      <c r="B118" s="51" t="s">
        <v>380</v>
      </c>
      <c r="C118" s="55">
        <v>979522.98</v>
      </c>
      <c r="D118" s="57">
        <f t="shared" si="0"/>
        <v>1.4882768758125184E-2</v>
      </c>
      <c r="E118" s="56"/>
    </row>
    <row r="119" spans="1:5" x14ac:dyDescent="0.2">
      <c r="A119" s="54">
        <v>5132</v>
      </c>
      <c r="B119" s="51" t="s">
        <v>381</v>
      </c>
      <c r="C119" s="55">
        <v>1120778.27</v>
      </c>
      <c r="D119" s="57">
        <f t="shared" si="0"/>
        <v>1.7028986723253387E-2</v>
      </c>
      <c r="E119" s="56"/>
    </row>
    <row r="120" spans="1:5" x14ac:dyDescent="0.2">
      <c r="A120" s="54">
        <v>5133</v>
      </c>
      <c r="B120" s="51" t="s">
        <v>382</v>
      </c>
      <c r="C120" s="55">
        <v>4431497.7300000004</v>
      </c>
      <c r="D120" s="57">
        <f t="shared" si="0"/>
        <v>6.7331708713711524E-2</v>
      </c>
      <c r="E120" s="56"/>
    </row>
    <row r="121" spans="1:5" x14ac:dyDescent="0.2">
      <c r="A121" s="54">
        <v>5134</v>
      </c>
      <c r="B121" s="51" t="s">
        <v>383</v>
      </c>
      <c r="C121" s="55">
        <v>64226.03</v>
      </c>
      <c r="D121" s="57">
        <f t="shared" si="0"/>
        <v>9.7584352001870421E-4</v>
      </c>
      <c r="E121" s="56"/>
    </row>
    <row r="122" spans="1:5" x14ac:dyDescent="0.2">
      <c r="A122" s="54">
        <v>5135</v>
      </c>
      <c r="B122" s="51" t="s">
        <v>384</v>
      </c>
      <c r="C122" s="55">
        <v>6797914.0700000003</v>
      </c>
      <c r="D122" s="57">
        <f t="shared" si="0"/>
        <v>0.10328678878102035</v>
      </c>
      <c r="E122" s="56"/>
    </row>
    <row r="123" spans="1:5" x14ac:dyDescent="0.2">
      <c r="A123" s="54">
        <v>5136</v>
      </c>
      <c r="B123" s="51" t="s">
        <v>385</v>
      </c>
      <c r="C123" s="55">
        <v>514517.86</v>
      </c>
      <c r="D123" s="57">
        <f t="shared" si="0"/>
        <v>7.8175300515210232E-3</v>
      </c>
      <c r="E123" s="56"/>
    </row>
    <row r="124" spans="1:5" x14ac:dyDescent="0.2">
      <c r="A124" s="54">
        <v>5137</v>
      </c>
      <c r="B124" s="51" t="s">
        <v>386</v>
      </c>
      <c r="C124" s="55">
        <v>363363.42</v>
      </c>
      <c r="D124" s="57">
        <f t="shared" si="0"/>
        <v>5.5209054462627503E-3</v>
      </c>
      <c r="E124" s="56"/>
    </row>
    <row r="125" spans="1:5" x14ac:dyDescent="0.2">
      <c r="A125" s="54">
        <v>5138</v>
      </c>
      <c r="B125" s="51" t="s">
        <v>387</v>
      </c>
      <c r="C125" s="55">
        <v>304594.3</v>
      </c>
      <c r="D125" s="57">
        <f t="shared" si="0"/>
        <v>4.6279736407439974E-3</v>
      </c>
      <c r="E125" s="56"/>
    </row>
    <row r="126" spans="1:5" x14ac:dyDescent="0.2">
      <c r="A126" s="54">
        <v>5139</v>
      </c>
      <c r="B126" s="51" t="s">
        <v>388</v>
      </c>
      <c r="C126" s="55">
        <v>791660.89</v>
      </c>
      <c r="D126" s="57">
        <f t="shared" si="0"/>
        <v>1.2028411993684495E-2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304909.44</v>
      </c>
      <c r="D127" s="57">
        <f t="shared" si="0"/>
        <v>4.6327618446373202E-3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304909.44</v>
      </c>
      <c r="D137" s="57">
        <f t="shared" si="0"/>
        <v>4.6327618446373202E-3</v>
      </c>
      <c r="E137" s="56"/>
    </row>
    <row r="138" spans="1:5" x14ac:dyDescent="0.2">
      <c r="A138" s="54">
        <v>5241</v>
      </c>
      <c r="B138" s="51" t="s">
        <v>398</v>
      </c>
      <c r="C138" s="55">
        <v>304909.44</v>
      </c>
      <c r="D138" s="57">
        <f t="shared" si="0"/>
        <v>4.6327618446373202E-3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899999999999999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899999999999999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189363754.16999999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9678889.9900000002</v>
      </c>
    </row>
    <row r="15" spans="1:5" x14ac:dyDescent="0.2">
      <c r="A15" s="33">
        <v>3220</v>
      </c>
      <c r="B15" s="29" t="s">
        <v>473</v>
      </c>
      <c r="C15" s="34">
        <v>32095918.079999998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205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205</v>
      </c>
    </row>
    <row r="29" spans="1:3" x14ac:dyDescent="0.2">
      <c r="B29" s="29" t="s">
        <v>637</v>
      </c>
    </row>
    <row r="183" spans="3:3" x14ac:dyDescent="0.2">
      <c r="C183" s="29">
        <v>0</v>
      </c>
    </row>
    <row r="184" spans="3:3" x14ac:dyDescent="0.2">
      <c r="C184" s="29">
        <v>0</v>
      </c>
    </row>
    <row r="187" spans="3:3" x14ac:dyDescent="0.2">
      <c r="C187" s="29">
        <v>0</v>
      </c>
    </row>
    <row r="188" spans="3:3" x14ac:dyDescent="0.2">
      <c r="C188" s="29">
        <v>0</v>
      </c>
    </row>
    <row r="189" spans="3:3" x14ac:dyDescent="0.2">
      <c r="C189" s="29">
        <v>0</v>
      </c>
    </row>
    <row r="190" spans="3:3" x14ac:dyDescent="0.2">
      <c r="C190" s="29">
        <v>0</v>
      </c>
    </row>
    <row r="191" spans="3:3" x14ac:dyDescent="0.2">
      <c r="C191" s="29">
        <v>3821056.88</v>
      </c>
    </row>
    <row r="192" spans="3:3" x14ac:dyDescent="0.2">
      <c r="C192" s="29">
        <v>0</v>
      </c>
    </row>
    <row r="193" spans="3:3" x14ac:dyDescent="0.2">
      <c r="C193" s="29">
        <v>0</v>
      </c>
    </row>
    <row r="194" spans="3:3" x14ac:dyDescent="0.2">
      <c r="C194" s="29">
        <v>0</v>
      </c>
    </row>
    <row r="196" spans="3:3" x14ac:dyDescent="0.2">
      <c r="C196" s="29">
        <v>0</v>
      </c>
    </row>
    <row r="197" spans="3:3" x14ac:dyDescent="0.2">
      <c r="C197" s="29">
        <v>0</v>
      </c>
    </row>
    <row r="199" spans="3:3" x14ac:dyDescent="0.2">
      <c r="C199" s="29">
        <v>0</v>
      </c>
    </row>
    <row r="200" spans="3:3" x14ac:dyDescent="0.2">
      <c r="C200" s="29">
        <v>0</v>
      </c>
    </row>
    <row r="201" spans="3:3" x14ac:dyDescent="0.2">
      <c r="C201" s="29">
        <v>0</v>
      </c>
    </row>
    <row r="202" spans="3:3" x14ac:dyDescent="0.2">
      <c r="C202" s="29">
        <v>0</v>
      </c>
    </row>
    <row r="203" spans="3:3" x14ac:dyDescent="0.2">
      <c r="C203" s="29">
        <v>0</v>
      </c>
    </row>
    <row r="205" spans="3:3" x14ac:dyDescent="0.2">
      <c r="C205" s="29">
        <v>0</v>
      </c>
    </row>
    <row r="207" spans="3:3" x14ac:dyDescent="0.2">
      <c r="C207" s="29">
        <v>0</v>
      </c>
    </row>
    <row r="209" spans="3:3" x14ac:dyDescent="0.2">
      <c r="C209" s="29">
        <v>0</v>
      </c>
    </row>
    <row r="210" spans="3:3" x14ac:dyDescent="0.2">
      <c r="C210" s="29">
        <v>0</v>
      </c>
    </row>
    <row r="211" spans="3:3" x14ac:dyDescent="0.2">
      <c r="C211" s="29">
        <v>0</v>
      </c>
    </row>
    <row r="212" spans="3:3" x14ac:dyDescent="0.2">
      <c r="C212" s="29">
        <v>0</v>
      </c>
    </row>
    <row r="213" spans="3:3" x14ac:dyDescent="0.2">
      <c r="C213" s="29">
        <v>0</v>
      </c>
    </row>
    <row r="214" spans="3:3" x14ac:dyDescent="0.2">
      <c r="C214" s="29">
        <v>0</v>
      </c>
    </row>
    <row r="215" spans="3:3" x14ac:dyDescent="0.2">
      <c r="C215" s="29">
        <v>0</v>
      </c>
    </row>
    <row r="216" spans="3:3" x14ac:dyDescent="0.2">
      <c r="C216" s="29">
        <v>0</v>
      </c>
    </row>
    <row r="217" spans="3:3" x14ac:dyDescent="0.2">
      <c r="C217" s="29">
        <v>1.48</v>
      </c>
    </row>
    <row r="220" spans="3:3" x14ac:dyDescent="0.2">
      <c r="C220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37"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899999999999999" customHeight="1" x14ac:dyDescent="0.3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899999999999999" customHeight="1" x14ac:dyDescent="0.3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15950</v>
      </c>
      <c r="D8" s="34">
        <v>15950</v>
      </c>
    </row>
    <row r="9" spans="1:5" x14ac:dyDescent="0.2">
      <c r="A9" s="33">
        <v>1112</v>
      </c>
      <c r="B9" s="29" t="s">
        <v>487</v>
      </c>
      <c r="C9" s="34">
        <v>55068763.210000001</v>
      </c>
      <c r="D9" s="34">
        <v>34856040.149999999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10409231.630000001</v>
      </c>
      <c r="D11" s="34">
        <v>8984097.6600000001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181865.99</v>
      </c>
      <c r="D14" s="34">
        <v>181865.99</v>
      </c>
    </row>
    <row r="15" spans="1:5" x14ac:dyDescent="0.2">
      <c r="A15" s="133">
        <v>1110</v>
      </c>
      <c r="B15" s="134" t="s">
        <v>639</v>
      </c>
      <c r="C15" s="135">
        <f>SUM(C8:C14)</f>
        <v>65675810.830000006</v>
      </c>
      <c r="D15" s="135">
        <f>SUM(D8:D14)</f>
        <v>44037953.800000004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215027.89</v>
      </c>
      <c r="D20" s="135">
        <f>SUM(D21:D27)</f>
        <v>215027.89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215027.89</v>
      </c>
      <c r="D26" s="132">
        <v>215027.89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240440.7</v>
      </c>
      <c r="D28" s="135">
        <f>SUM(D29:D36)</f>
        <v>362060.7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150480</v>
      </c>
      <c r="D30" s="132">
        <v>150480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89960.7</v>
      </c>
      <c r="D34" s="132">
        <v>211580.7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455468.59</v>
      </c>
      <c r="D43" s="135">
        <f>D20+D28+D37</f>
        <v>577088.59000000008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9678889.9900000002</v>
      </c>
      <c r="D47" s="135">
        <v>1425779.44</v>
      </c>
    </row>
    <row r="48" spans="1:5" x14ac:dyDescent="0.2">
      <c r="A48" s="131"/>
      <c r="B48" s="136" t="s">
        <v>629</v>
      </c>
      <c r="C48" s="135">
        <f>C51+C63+C95+C98+C49</f>
        <v>5079252.13</v>
      </c>
      <c r="D48" s="135">
        <f>D51+D63+D95+D98+D49</f>
        <v>176482.8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3821058.36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3821056.88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3821056.88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1.48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1.48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1258193.77</v>
      </c>
      <c r="D98" s="135">
        <f>SUM(D99:D103)</f>
        <v>176482.8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914974.61</v>
      </c>
      <c r="D100" s="132">
        <v>124826.17</v>
      </c>
    </row>
    <row r="101" spans="1:4" x14ac:dyDescent="0.2">
      <c r="A101" s="131">
        <v>2112</v>
      </c>
      <c r="B101" s="130" t="s">
        <v>645</v>
      </c>
      <c r="C101" s="132">
        <v>343219.16</v>
      </c>
      <c r="D101" s="132">
        <v>51656.63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5474446.5500000007</v>
      </c>
      <c r="D104" s="135">
        <f>+D105</f>
        <v>4613349.1500000004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5474446.5500000007</v>
      </c>
      <c r="D105" s="160">
        <f>SUM(D106:D109)</f>
        <v>4613349.1500000004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201237.94</v>
      </c>
      <c r="D108" s="162">
        <v>103460.5</v>
      </c>
    </row>
    <row r="109" spans="1:4" s="130" customFormat="1" x14ac:dyDescent="0.2">
      <c r="A109" s="156"/>
      <c r="B109" s="161" t="s">
        <v>667</v>
      </c>
      <c r="C109" s="162">
        <v>5273208.6100000003</v>
      </c>
      <c r="D109" s="162">
        <v>4509888.6500000004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20232588.670000002</v>
      </c>
      <c r="D126" s="135">
        <f>D47+D48+D104-D110-D113</f>
        <v>6215611.3900000006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2019-02-13T21:19:08Z</cp:lastPrinted>
  <dcterms:created xsi:type="dcterms:W3CDTF">2012-12-11T20:36:24Z</dcterms:created>
  <dcterms:modified xsi:type="dcterms:W3CDTF">2023-01-26T15:42:01Z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