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COG" sheetId="2" r:id="rId1"/>
  </sheets>
  <definedNames>
    <definedName name="_xlnm._FilterDatabase" localSheetId="0" hidden="1">COG!$A$3:$H$76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2" l="1"/>
  <c r="H76" i="2" s="1"/>
  <c r="H75" i="2"/>
  <c r="E75" i="2"/>
  <c r="E74" i="2"/>
  <c r="H74" i="2" s="1"/>
  <c r="H73" i="2"/>
  <c r="E73" i="2"/>
  <c r="E72" i="2"/>
  <c r="H72" i="2" s="1"/>
  <c r="H71" i="2"/>
  <c r="E71" i="2"/>
  <c r="E70" i="2"/>
  <c r="H70" i="2" s="1"/>
  <c r="G69" i="2"/>
  <c r="F69" i="2"/>
  <c r="E69" i="2"/>
  <c r="H69" i="2" s="1"/>
  <c r="D69" i="2"/>
  <c r="C69" i="2"/>
  <c r="E68" i="2"/>
  <c r="H68" i="2" s="1"/>
  <c r="H67" i="2"/>
  <c r="E67" i="2"/>
  <c r="E66" i="2"/>
  <c r="H66" i="2" s="1"/>
  <c r="G65" i="2"/>
  <c r="F65" i="2"/>
  <c r="D65" i="2"/>
  <c r="C65" i="2"/>
  <c r="E65" i="2" s="1"/>
  <c r="H65" i="2" s="1"/>
  <c r="E64" i="2"/>
  <c r="H64" i="2" s="1"/>
  <c r="H63" i="2"/>
  <c r="E63" i="2"/>
  <c r="H62" i="2"/>
  <c r="E62" i="2"/>
  <c r="H61" i="2"/>
  <c r="E61" i="2"/>
  <c r="E60" i="2"/>
  <c r="H60" i="2" s="1"/>
  <c r="H59" i="2"/>
  <c r="E59" i="2"/>
  <c r="H58" i="2"/>
  <c r="E58" i="2"/>
  <c r="G57" i="2"/>
  <c r="F57" i="2"/>
  <c r="E57" i="2"/>
  <c r="H57" i="2" s="1"/>
  <c r="D57" i="2"/>
  <c r="C57" i="2"/>
  <c r="H56" i="2"/>
  <c r="E56" i="2"/>
  <c r="H55" i="2"/>
  <c r="E55" i="2"/>
  <c r="E54" i="2"/>
  <c r="H54" i="2" s="1"/>
  <c r="G53" i="2"/>
  <c r="F53" i="2"/>
  <c r="D53" i="2"/>
  <c r="E53" i="2" s="1"/>
  <c r="H53" i="2" s="1"/>
  <c r="C53" i="2"/>
  <c r="E52" i="2"/>
  <c r="H52" i="2" s="1"/>
  <c r="H51" i="2"/>
  <c r="E51" i="2"/>
  <c r="H50" i="2"/>
  <c r="E50" i="2"/>
  <c r="H49" i="2"/>
  <c r="E49" i="2"/>
  <c r="E48" i="2"/>
  <c r="H48" i="2" s="1"/>
  <c r="H47" i="2"/>
  <c r="E47" i="2"/>
  <c r="H46" i="2"/>
  <c r="E46" i="2"/>
  <c r="H45" i="2"/>
  <c r="E45" i="2"/>
  <c r="E44" i="2"/>
  <c r="H44" i="2" s="1"/>
  <c r="G43" i="2"/>
  <c r="F43" i="2"/>
  <c r="D43" i="2"/>
  <c r="E43" i="2" s="1"/>
  <c r="H43" i="2" s="1"/>
  <c r="C43" i="2"/>
  <c r="E42" i="2"/>
  <c r="H42" i="2" s="1"/>
  <c r="H41" i="2"/>
  <c r="E41" i="2"/>
  <c r="H40" i="2"/>
  <c r="E40" i="2"/>
  <c r="H39" i="2"/>
  <c r="E39" i="2"/>
  <c r="E38" i="2"/>
  <c r="H38" i="2" s="1"/>
  <c r="H37" i="2"/>
  <c r="E37" i="2"/>
  <c r="H36" i="2"/>
  <c r="E36" i="2"/>
  <c r="H35" i="2"/>
  <c r="E35" i="2"/>
  <c r="E34" i="2"/>
  <c r="H34" i="2" s="1"/>
  <c r="G33" i="2"/>
  <c r="F33" i="2"/>
  <c r="D33" i="2"/>
  <c r="E33" i="2" s="1"/>
  <c r="H33" i="2" s="1"/>
  <c r="C33" i="2"/>
  <c r="E32" i="2"/>
  <c r="H32" i="2" s="1"/>
  <c r="H31" i="2"/>
  <c r="E31" i="2"/>
  <c r="H30" i="2"/>
  <c r="E30" i="2"/>
  <c r="H29" i="2"/>
  <c r="E29" i="2"/>
  <c r="E28" i="2"/>
  <c r="H28" i="2" s="1"/>
  <c r="H27" i="2"/>
  <c r="E27" i="2"/>
  <c r="H26" i="2"/>
  <c r="E26" i="2"/>
  <c r="H25" i="2"/>
  <c r="E25" i="2"/>
  <c r="E24" i="2"/>
  <c r="H24" i="2" s="1"/>
  <c r="G23" i="2"/>
  <c r="F23" i="2"/>
  <c r="D23" i="2"/>
  <c r="E23" i="2" s="1"/>
  <c r="H23" i="2" s="1"/>
  <c r="C23" i="2"/>
  <c r="E22" i="2"/>
  <c r="H22" i="2" s="1"/>
  <c r="H21" i="2"/>
  <c r="E21" i="2"/>
  <c r="H20" i="2"/>
  <c r="E20" i="2"/>
  <c r="H19" i="2"/>
  <c r="E19" i="2"/>
  <c r="E18" i="2"/>
  <c r="H18" i="2" s="1"/>
  <c r="H17" i="2"/>
  <c r="E17" i="2"/>
  <c r="H16" i="2"/>
  <c r="E16" i="2"/>
  <c r="H15" i="2"/>
  <c r="E15" i="2"/>
  <c r="E14" i="2"/>
  <c r="H14" i="2" s="1"/>
  <c r="G13" i="2"/>
  <c r="F13" i="2"/>
  <c r="D13" i="2"/>
  <c r="E13" i="2" s="1"/>
  <c r="H13" i="2" s="1"/>
  <c r="C13" i="2"/>
  <c r="E12" i="2"/>
  <c r="H12" i="2" s="1"/>
  <c r="H11" i="2"/>
  <c r="E11" i="2"/>
  <c r="H10" i="2"/>
  <c r="E10" i="2"/>
  <c r="H9" i="2"/>
  <c r="E9" i="2"/>
  <c r="E8" i="2"/>
  <c r="H8" i="2" s="1"/>
  <c r="H7" i="2"/>
  <c r="E7" i="2"/>
  <c r="H6" i="2"/>
  <c r="E6" i="2"/>
  <c r="G5" i="2"/>
  <c r="G77" i="2" s="1"/>
  <c r="F5" i="2"/>
  <c r="F77" i="2" s="1"/>
  <c r="E5" i="2"/>
  <c r="D5" i="2"/>
  <c r="D77" i="2" s="1"/>
  <c r="C5" i="2"/>
  <c r="C77" i="2" s="1"/>
  <c r="E77" i="2" l="1"/>
  <c r="H5" i="2"/>
  <c r="H77" i="2" s="1"/>
</calcChain>
</file>

<file path=xl/sharedStrings.xml><?xml version="1.0" encoding="utf-8"?>
<sst xmlns="http://schemas.openxmlformats.org/spreadsheetml/2006/main" count="85" uniqueCount="85">
  <si>
    <t>UNIVERSIDAD TECNOLOGICA DE SAN MIGUEL ALLENDE
Estado Analítico del Ejercicio del Presupuesto de Egresos
Clasificación por Objeto del Gasto (Capítulo y Concepto)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</si>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</sst>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 applyProtection="1">
      <alignment horizontal="left"/>
    </xf>
    <xf numFmtId="0" fontId="2" fillId="0" borderId="0" xfId="2" applyFont="1" applyFill="1" applyBorder="1" applyProtection="1"/>
    <xf numFmtId="4" fontId="2" fillId="0" borderId="6" xfId="2" applyNumberFormat="1" applyFont="1" applyFill="1" applyBorder="1" applyProtection="1">
      <protection locked="0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left"/>
    </xf>
    <xf numFmtId="4" fontId="5" fillId="0" borderId="13" xfId="2" applyNumberFormat="1" applyFont="1" applyFill="1" applyBorder="1" applyProtection="1">
      <protection locked="0"/>
    </xf>
    <xf numFmtId="4" fontId="2" fillId="0" borderId="13" xfId="2" applyNumberFormat="1" applyFont="1" applyFill="1" applyBorder="1" applyProtection="1">
      <protection locked="0"/>
    </xf>
    <xf numFmtId="0" fontId="4" fillId="0" borderId="11" xfId="2" applyFont="1" applyBorder="1" applyAlignment="1">
      <alignment horizontal="center" vertical="center" wrapText="1"/>
    </xf>
    <xf numFmtId="0" fontId="5" fillId="0" borderId="14" xfId="2" applyFont="1" applyFill="1" applyBorder="1" applyAlignment="1" applyProtection="1">
      <alignment horizontal="left"/>
    </xf>
    <xf numFmtId="4" fontId="5" fillId="0" borderId="10" xfId="2" applyNumberFormat="1" applyFont="1" applyFill="1" applyBorder="1" applyProtection="1">
      <protection locked="0"/>
    </xf>
    <xf numFmtId="0" fontId="5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center"/>
      <protection locked="0"/>
    </xf>
    <xf numFmtId="4" fontId="2" fillId="0" borderId="10" xfId="2" applyNumberFormat="1" applyFont="1" applyFill="1" applyBorder="1" applyProtection="1"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1127760</xdr:colOff>
      <xdr:row>81</xdr:row>
      <xdr:rowOff>93345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203960" y="1127188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3</xdr:col>
      <xdr:colOff>735293</xdr:colOff>
      <xdr:row>81</xdr:row>
      <xdr:rowOff>91440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5139653" y="1126998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zoomScaleNormal="100" workbookViewId="0">
      <selection activeCell="J111" sqref="J111"/>
    </sheetView>
  </sheetViews>
  <sheetFormatPr baseColWidth="10" defaultColWidth="9.33203125" defaultRowHeight="10.199999999999999" x14ac:dyDescent="0.2"/>
  <cols>
    <col min="1" max="1" width="1.109375" style="4" customWidth="1"/>
    <col min="2" max="2" width="48.88671875" style="4" customWidth="1"/>
    <col min="3" max="3" width="14.21875" style="4" customWidth="1"/>
    <col min="4" max="4" width="15.44140625" style="4" customWidth="1"/>
    <col min="5" max="8" width="14.21875" style="4" customWidth="1"/>
    <col min="9" max="16384" width="9.33203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30421951.119999997</v>
      </c>
      <c r="D5" s="17">
        <f>SUM(D6:D12)</f>
        <v>2776843.2300000004</v>
      </c>
      <c r="E5" s="17">
        <f>C5+D5</f>
        <v>33198794.349999998</v>
      </c>
      <c r="F5" s="17">
        <f>SUM(F6:F12)</f>
        <v>18151714.459999997</v>
      </c>
      <c r="G5" s="17">
        <f>SUM(G6:G12)</f>
        <v>18151714.459999997</v>
      </c>
      <c r="H5" s="17">
        <f>E5-F5</f>
        <v>15047079.890000001</v>
      </c>
    </row>
    <row r="6" spans="1:8" x14ac:dyDescent="0.2">
      <c r="A6" s="18">
        <v>1100</v>
      </c>
      <c r="B6" s="19" t="s">
        <v>12</v>
      </c>
      <c r="C6" s="20">
        <v>15773976.6</v>
      </c>
      <c r="D6" s="20">
        <v>-48948.95</v>
      </c>
      <c r="E6" s="20">
        <f t="shared" ref="E6:E69" si="0">C6+D6</f>
        <v>15725027.65</v>
      </c>
      <c r="F6" s="20">
        <v>8944203.1099999994</v>
      </c>
      <c r="G6" s="20">
        <v>8944203.1099999994</v>
      </c>
      <c r="H6" s="20">
        <f t="shared" ref="H6:H69" si="1">E6-F6</f>
        <v>6780824.540000001</v>
      </c>
    </row>
    <row r="7" spans="1:8" x14ac:dyDescent="0.2">
      <c r="A7" s="18">
        <v>1200</v>
      </c>
      <c r="B7" s="19" t="s">
        <v>13</v>
      </c>
      <c r="C7" s="20">
        <v>5505473.5</v>
      </c>
      <c r="D7" s="20">
        <v>1581568.75</v>
      </c>
      <c r="E7" s="20">
        <f t="shared" si="0"/>
        <v>7087042.25</v>
      </c>
      <c r="F7" s="20">
        <v>3590047.83</v>
      </c>
      <c r="G7" s="20">
        <v>3590047.83</v>
      </c>
      <c r="H7" s="20">
        <f t="shared" si="1"/>
        <v>3496994.42</v>
      </c>
    </row>
    <row r="8" spans="1:8" x14ac:dyDescent="0.2">
      <c r="A8" s="18">
        <v>1300</v>
      </c>
      <c r="B8" s="19" t="s">
        <v>14</v>
      </c>
      <c r="C8" s="20">
        <v>3317528.56</v>
      </c>
      <c r="D8" s="20">
        <v>523072.83</v>
      </c>
      <c r="E8" s="20">
        <f t="shared" si="0"/>
        <v>3840601.39</v>
      </c>
      <c r="F8" s="20">
        <v>1103161.44</v>
      </c>
      <c r="G8" s="20">
        <v>1103161.44</v>
      </c>
      <c r="H8" s="20">
        <f t="shared" si="1"/>
        <v>2737439.95</v>
      </c>
    </row>
    <row r="9" spans="1:8" x14ac:dyDescent="0.2">
      <c r="A9" s="18">
        <v>1400</v>
      </c>
      <c r="B9" s="19" t="s">
        <v>15</v>
      </c>
      <c r="C9" s="20">
        <v>4674974.0599999996</v>
      </c>
      <c r="D9" s="20">
        <v>476680.09</v>
      </c>
      <c r="E9" s="20">
        <f t="shared" si="0"/>
        <v>5151654.1499999994</v>
      </c>
      <c r="F9" s="20">
        <v>3618715.15</v>
      </c>
      <c r="G9" s="20">
        <v>3618715.15</v>
      </c>
      <c r="H9" s="20">
        <f t="shared" si="1"/>
        <v>1532938.9999999995</v>
      </c>
    </row>
    <row r="10" spans="1:8" x14ac:dyDescent="0.2">
      <c r="A10" s="18">
        <v>1500</v>
      </c>
      <c r="B10" s="19" t="s">
        <v>16</v>
      </c>
      <c r="C10" s="20">
        <v>1149998.3999999999</v>
      </c>
      <c r="D10" s="20">
        <v>244470.51</v>
      </c>
      <c r="E10" s="20">
        <f t="shared" si="0"/>
        <v>1394468.91</v>
      </c>
      <c r="F10" s="20">
        <v>895586.93</v>
      </c>
      <c r="G10" s="20">
        <v>895586.93</v>
      </c>
      <c r="H10" s="20">
        <f t="shared" si="1"/>
        <v>498881.97999999986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2665277.4000000004</v>
      </c>
      <c r="D13" s="21">
        <f>SUM(D14:D22)</f>
        <v>13638761.510000002</v>
      </c>
      <c r="E13" s="21">
        <f t="shared" si="0"/>
        <v>16304038.910000002</v>
      </c>
      <c r="F13" s="21">
        <f>SUM(F14:F22)</f>
        <v>8405847.2200000007</v>
      </c>
      <c r="G13" s="21">
        <f>SUM(G14:G22)</f>
        <v>8405847.2200000007</v>
      </c>
      <c r="H13" s="21">
        <f t="shared" si="1"/>
        <v>7898191.6900000013</v>
      </c>
    </row>
    <row r="14" spans="1:8" x14ac:dyDescent="0.2">
      <c r="A14" s="18">
        <v>2100</v>
      </c>
      <c r="B14" s="19" t="s">
        <v>20</v>
      </c>
      <c r="C14" s="20">
        <v>802500</v>
      </c>
      <c r="D14" s="20">
        <v>-93429.57</v>
      </c>
      <c r="E14" s="20">
        <f t="shared" si="0"/>
        <v>709070.42999999993</v>
      </c>
      <c r="F14" s="20">
        <v>481798.43</v>
      </c>
      <c r="G14" s="20">
        <v>481798.43</v>
      </c>
      <c r="H14" s="20">
        <f t="shared" si="1"/>
        <v>227271.99999999994</v>
      </c>
    </row>
    <row r="15" spans="1:8" x14ac:dyDescent="0.2">
      <c r="A15" s="18">
        <v>2200</v>
      </c>
      <c r="B15" s="19" t="s">
        <v>21</v>
      </c>
      <c r="C15" s="20">
        <v>129507.41</v>
      </c>
      <c r="D15" s="20">
        <v>11978932.960000001</v>
      </c>
      <c r="E15" s="20">
        <f t="shared" si="0"/>
        <v>12108440.370000001</v>
      </c>
      <c r="F15" s="20">
        <v>7278774.6600000001</v>
      </c>
      <c r="G15" s="20">
        <v>7278774.6600000001</v>
      </c>
      <c r="H15" s="20">
        <f t="shared" si="1"/>
        <v>4829665.7100000009</v>
      </c>
    </row>
    <row r="16" spans="1:8" x14ac:dyDescent="0.2">
      <c r="A16" s="18">
        <v>2300</v>
      </c>
      <c r="B16" s="19" t="s">
        <v>22</v>
      </c>
      <c r="C16" s="20">
        <v>50000</v>
      </c>
      <c r="D16" s="20">
        <v>132049.56</v>
      </c>
      <c r="E16" s="20">
        <f t="shared" si="0"/>
        <v>182049.56</v>
      </c>
      <c r="F16" s="20">
        <v>524.78</v>
      </c>
      <c r="G16" s="20">
        <v>524.78</v>
      </c>
      <c r="H16" s="20">
        <f t="shared" si="1"/>
        <v>181524.78</v>
      </c>
    </row>
    <row r="17" spans="1:8" x14ac:dyDescent="0.2">
      <c r="A17" s="18">
        <v>2400</v>
      </c>
      <c r="B17" s="19" t="s">
        <v>23</v>
      </c>
      <c r="C17" s="20">
        <v>46436.9</v>
      </c>
      <c r="D17" s="20">
        <v>319681.51</v>
      </c>
      <c r="E17" s="20">
        <f t="shared" si="0"/>
        <v>366118.41000000003</v>
      </c>
      <c r="F17" s="20">
        <v>8995.07</v>
      </c>
      <c r="G17" s="20">
        <v>8995.07</v>
      </c>
      <c r="H17" s="20">
        <f t="shared" si="1"/>
        <v>357123.34</v>
      </c>
    </row>
    <row r="18" spans="1:8" x14ac:dyDescent="0.2">
      <c r="A18" s="18">
        <v>2500</v>
      </c>
      <c r="B18" s="19" t="s">
        <v>24</v>
      </c>
      <c r="C18" s="20">
        <v>326000</v>
      </c>
      <c r="D18" s="20">
        <v>450923.76</v>
      </c>
      <c r="E18" s="20">
        <f t="shared" si="0"/>
        <v>776923.76</v>
      </c>
      <c r="F18" s="20">
        <v>74545.16</v>
      </c>
      <c r="G18" s="20">
        <v>74545.16</v>
      </c>
      <c r="H18" s="20">
        <f t="shared" si="1"/>
        <v>702378.6</v>
      </c>
    </row>
    <row r="19" spans="1:8" x14ac:dyDescent="0.2">
      <c r="A19" s="18">
        <v>2600</v>
      </c>
      <c r="B19" s="19" t="s">
        <v>25</v>
      </c>
      <c r="C19" s="20">
        <v>212933.09</v>
      </c>
      <c r="D19" s="20">
        <v>246747.41</v>
      </c>
      <c r="E19" s="20">
        <f t="shared" si="0"/>
        <v>459680.5</v>
      </c>
      <c r="F19" s="20">
        <v>258910.42</v>
      </c>
      <c r="G19" s="20">
        <v>258910.42</v>
      </c>
      <c r="H19" s="20">
        <f t="shared" si="1"/>
        <v>200770.08</v>
      </c>
    </row>
    <row r="20" spans="1:8" x14ac:dyDescent="0.2">
      <c r="A20" s="18">
        <v>2700</v>
      </c>
      <c r="B20" s="19" t="s">
        <v>26</v>
      </c>
      <c r="C20" s="20">
        <v>962900</v>
      </c>
      <c r="D20" s="20">
        <v>3193.06</v>
      </c>
      <c r="E20" s="20">
        <f t="shared" si="0"/>
        <v>966093.06</v>
      </c>
      <c r="F20" s="20">
        <v>193309.72</v>
      </c>
      <c r="G20" s="20">
        <v>193309.72</v>
      </c>
      <c r="H20" s="20">
        <f t="shared" si="1"/>
        <v>772783.34000000008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135000</v>
      </c>
      <c r="D22" s="20">
        <v>600662.81999999995</v>
      </c>
      <c r="E22" s="20">
        <f t="shared" si="0"/>
        <v>735662.82</v>
      </c>
      <c r="F22" s="20">
        <v>108988.98</v>
      </c>
      <c r="G22" s="20">
        <v>108988.98</v>
      </c>
      <c r="H22" s="20">
        <f t="shared" si="1"/>
        <v>626673.84</v>
      </c>
    </row>
    <row r="23" spans="1:8" x14ac:dyDescent="0.2">
      <c r="A23" s="15" t="s">
        <v>29</v>
      </c>
      <c r="B23" s="16"/>
      <c r="C23" s="21">
        <f>SUM(C24:C32)</f>
        <v>10576302.279999997</v>
      </c>
      <c r="D23" s="21">
        <f>SUM(D24:D32)</f>
        <v>6052941.0499999989</v>
      </c>
      <c r="E23" s="21">
        <f t="shared" si="0"/>
        <v>16629243.329999996</v>
      </c>
      <c r="F23" s="21">
        <f>SUM(F24:F32)</f>
        <v>8840053.6500000022</v>
      </c>
      <c r="G23" s="21">
        <f>SUM(G24:G32)</f>
        <v>8840053.6500000022</v>
      </c>
      <c r="H23" s="21">
        <f t="shared" si="1"/>
        <v>7789189.6799999941</v>
      </c>
    </row>
    <row r="24" spans="1:8" x14ac:dyDescent="0.2">
      <c r="A24" s="18">
        <v>3100</v>
      </c>
      <c r="B24" s="19" t="s">
        <v>30</v>
      </c>
      <c r="C24" s="20">
        <v>1025938.37</v>
      </c>
      <c r="D24" s="20">
        <v>248051.32</v>
      </c>
      <c r="E24" s="20">
        <f t="shared" si="0"/>
        <v>1273989.69</v>
      </c>
      <c r="F24" s="20">
        <v>646681.57999999996</v>
      </c>
      <c r="G24" s="20">
        <v>646681.57999999996</v>
      </c>
      <c r="H24" s="20">
        <f t="shared" si="1"/>
        <v>627308.11</v>
      </c>
    </row>
    <row r="25" spans="1:8" x14ac:dyDescent="0.2">
      <c r="A25" s="18">
        <v>3200</v>
      </c>
      <c r="B25" s="19" t="s">
        <v>31</v>
      </c>
      <c r="C25" s="20">
        <v>1038766</v>
      </c>
      <c r="D25" s="20">
        <v>486147.84000000003</v>
      </c>
      <c r="E25" s="20">
        <f t="shared" si="0"/>
        <v>1524913.84</v>
      </c>
      <c r="F25" s="20">
        <v>665396.85</v>
      </c>
      <c r="G25" s="20">
        <v>665396.85</v>
      </c>
      <c r="H25" s="20">
        <f t="shared" si="1"/>
        <v>859516.99000000011</v>
      </c>
    </row>
    <row r="26" spans="1:8" x14ac:dyDescent="0.2">
      <c r="A26" s="18">
        <v>3300</v>
      </c>
      <c r="B26" s="19" t="s">
        <v>32</v>
      </c>
      <c r="C26" s="20">
        <v>3997492.82</v>
      </c>
      <c r="D26" s="20">
        <v>233163.15</v>
      </c>
      <c r="E26" s="20">
        <f t="shared" si="0"/>
        <v>4230655.97</v>
      </c>
      <c r="F26" s="20">
        <v>2318135.87</v>
      </c>
      <c r="G26" s="20">
        <v>2318135.87</v>
      </c>
      <c r="H26" s="20">
        <f t="shared" si="1"/>
        <v>1912520.0999999996</v>
      </c>
    </row>
    <row r="27" spans="1:8" x14ac:dyDescent="0.2">
      <c r="A27" s="18">
        <v>3400</v>
      </c>
      <c r="B27" s="19" t="s">
        <v>33</v>
      </c>
      <c r="C27" s="20">
        <v>25000</v>
      </c>
      <c r="D27" s="20">
        <v>27955.119999999999</v>
      </c>
      <c r="E27" s="20">
        <f t="shared" si="0"/>
        <v>52955.119999999995</v>
      </c>
      <c r="F27" s="20">
        <v>38067.08</v>
      </c>
      <c r="G27" s="20">
        <v>38067.08</v>
      </c>
      <c r="H27" s="20">
        <f t="shared" si="1"/>
        <v>14888.039999999994</v>
      </c>
    </row>
    <row r="28" spans="1:8" x14ac:dyDescent="0.2">
      <c r="A28" s="18">
        <v>3500</v>
      </c>
      <c r="B28" s="19" t="s">
        <v>34</v>
      </c>
      <c r="C28" s="20">
        <v>2349196.21</v>
      </c>
      <c r="D28" s="20">
        <v>4865363.8</v>
      </c>
      <c r="E28" s="20">
        <f t="shared" si="0"/>
        <v>7214560.0099999998</v>
      </c>
      <c r="F28" s="20">
        <v>4548459.6500000004</v>
      </c>
      <c r="G28" s="20">
        <v>4548459.6500000004</v>
      </c>
      <c r="H28" s="20">
        <f t="shared" si="1"/>
        <v>2666100.3599999994</v>
      </c>
    </row>
    <row r="29" spans="1:8" x14ac:dyDescent="0.2">
      <c r="A29" s="18">
        <v>3600</v>
      </c>
      <c r="B29" s="19" t="s">
        <v>35</v>
      </c>
      <c r="C29" s="20">
        <v>710000</v>
      </c>
      <c r="D29" s="20">
        <v>0</v>
      </c>
      <c r="E29" s="20">
        <f t="shared" si="0"/>
        <v>710000</v>
      </c>
      <c r="F29" s="20">
        <v>0</v>
      </c>
      <c r="G29" s="20">
        <v>0</v>
      </c>
      <c r="H29" s="20">
        <f t="shared" si="1"/>
        <v>710000</v>
      </c>
    </row>
    <row r="30" spans="1:8" x14ac:dyDescent="0.2">
      <c r="A30" s="18">
        <v>3700</v>
      </c>
      <c r="B30" s="19" t="s">
        <v>36</v>
      </c>
      <c r="C30" s="20">
        <v>50537</v>
      </c>
      <c r="D30" s="20">
        <v>158145.81</v>
      </c>
      <c r="E30" s="20">
        <f t="shared" si="0"/>
        <v>208682.81</v>
      </c>
      <c r="F30" s="20">
        <v>117125.4</v>
      </c>
      <c r="G30" s="20">
        <v>117125.4</v>
      </c>
      <c r="H30" s="20">
        <f t="shared" si="1"/>
        <v>91557.41</v>
      </c>
    </row>
    <row r="31" spans="1:8" x14ac:dyDescent="0.2">
      <c r="A31" s="18">
        <v>3800</v>
      </c>
      <c r="B31" s="19" t="s">
        <v>37</v>
      </c>
      <c r="C31" s="20">
        <v>325740</v>
      </c>
      <c r="D31" s="20">
        <v>-125459.3</v>
      </c>
      <c r="E31" s="20">
        <f t="shared" si="0"/>
        <v>200280.7</v>
      </c>
      <c r="F31" s="20">
        <v>95100.84</v>
      </c>
      <c r="G31" s="20">
        <v>95100.84</v>
      </c>
      <c r="H31" s="20">
        <f t="shared" si="1"/>
        <v>105179.86000000002</v>
      </c>
    </row>
    <row r="32" spans="1:8" x14ac:dyDescent="0.2">
      <c r="A32" s="18">
        <v>3900</v>
      </c>
      <c r="B32" s="19" t="s">
        <v>38</v>
      </c>
      <c r="C32" s="20">
        <v>1053631.8799999999</v>
      </c>
      <c r="D32" s="20">
        <v>159573.31</v>
      </c>
      <c r="E32" s="20">
        <f t="shared" si="0"/>
        <v>1213205.19</v>
      </c>
      <c r="F32" s="20">
        <v>411086.38</v>
      </c>
      <c r="G32" s="20">
        <v>411086.38</v>
      </c>
      <c r="H32" s="20">
        <f t="shared" si="1"/>
        <v>802118.80999999994</v>
      </c>
    </row>
    <row r="33" spans="1:8" x14ac:dyDescent="0.2">
      <c r="A33" s="15" t="s">
        <v>39</v>
      </c>
      <c r="B33" s="16"/>
      <c r="C33" s="21">
        <f>SUM(C34:C42)</f>
        <v>216750</v>
      </c>
      <c r="D33" s="21">
        <f>SUM(D34:D42)</f>
        <v>0</v>
      </c>
      <c r="E33" s="21">
        <f t="shared" si="0"/>
        <v>216750</v>
      </c>
      <c r="F33" s="21">
        <f>SUM(F34:F42)</f>
        <v>186090.2</v>
      </c>
      <c r="G33" s="21">
        <f>SUM(G34:G42)</f>
        <v>186090.2</v>
      </c>
      <c r="H33" s="21">
        <f t="shared" si="1"/>
        <v>30659.799999999988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216750</v>
      </c>
      <c r="D37" s="20">
        <v>0</v>
      </c>
      <c r="E37" s="20">
        <f t="shared" si="0"/>
        <v>216750</v>
      </c>
      <c r="F37" s="20">
        <v>186090.2</v>
      </c>
      <c r="G37" s="20">
        <v>186090.2</v>
      </c>
      <c r="H37" s="20">
        <f t="shared" si="1"/>
        <v>30659.799999999988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1345790</v>
      </c>
      <c r="D43" s="21">
        <f>SUM(D44:D52)</f>
        <v>15720681.98</v>
      </c>
      <c r="E43" s="21">
        <f t="shared" si="0"/>
        <v>17066471.98</v>
      </c>
      <c r="F43" s="21">
        <f>SUM(F44:F52)</f>
        <v>0</v>
      </c>
      <c r="G43" s="21">
        <f>SUM(G44:G52)</f>
        <v>0</v>
      </c>
      <c r="H43" s="21">
        <f t="shared" si="1"/>
        <v>17066471.98</v>
      </c>
    </row>
    <row r="44" spans="1:8" x14ac:dyDescent="0.2">
      <c r="A44" s="18">
        <v>5100</v>
      </c>
      <c r="B44" s="19" t="s">
        <v>50</v>
      </c>
      <c r="C44" s="20">
        <v>330790</v>
      </c>
      <c r="D44" s="20">
        <v>996598</v>
      </c>
      <c r="E44" s="20">
        <f t="shared" si="0"/>
        <v>1327388</v>
      </c>
      <c r="F44" s="20">
        <v>0</v>
      </c>
      <c r="G44" s="20">
        <v>0</v>
      </c>
      <c r="H44" s="20">
        <f t="shared" si="1"/>
        <v>1327388</v>
      </c>
    </row>
    <row r="45" spans="1:8" x14ac:dyDescent="0.2">
      <c r="A45" s="18">
        <v>5200</v>
      </c>
      <c r="B45" s="19" t="s">
        <v>51</v>
      </c>
      <c r="C45" s="20">
        <v>160000</v>
      </c>
      <c r="D45" s="20">
        <v>180000</v>
      </c>
      <c r="E45" s="20">
        <f t="shared" si="0"/>
        <v>340000</v>
      </c>
      <c r="F45" s="20">
        <v>0</v>
      </c>
      <c r="G45" s="20">
        <v>0</v>
      </c>
      <c r="H45" s="20">
        <f t="shared" si="1"/>
        <v>340000</v>
      </c>
    </row>
    <row r="46" spans="1:8" x14ac:dyDescent="0.2">
      <c r="A46" s="18">
        <v>5300</v>
      </c>
      <c r="B46" s="19" t="s">
        <v>52</v>
      </c>
      <c r="C46" s="20">
        <v>700000</v>
      </c>
      <c r="D46" s="20">
        <v>1248337.3400000001</v>
      </c>
      <c r="E46" s="20">
        <f t="shared" si="0"/>
        <v>1948337.34</v>
      </c>
      <c r="F46" s="20">
        <v>0</v>
      </c>
      <c r="G46" s="20">
        <v>0</v>
      </c>
      <c r="H46" s="20">
        <f t="shared" si="1"/>
        <v>1948337.34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926939.76</v>
      </c>
      <c r="E47" s="20">
        <f t="shared" si="0"/>
        <v>926939.76</v>
      </c>
      <c r="F47" s="20">
        <v>0</v>
      </c>
      <c r="G47" s="20">
        <v>0</v>
      </c>
      <c r="H47" s="20">
        <f t="shared" si="1"/>
        <v>926939.76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155000</v>
      </c>
      <c r="D49" s="20">
        <v>12368806.880000001</v>
      </c>
      <c r="E49" s="20">
        <f t="shared" si="0"/>
        <v>12523806.880000001</v>
      </c>
      <c r="F49" s="20">
        <v>0</v>
      </c>
      <c r="G49" s="20">
        <v>0</v>
      </c>
      <c r="H49" s="20">
        <f t="shared" si="1"/>
        <v>12523806.880000001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971155.2</v>
      </c>
      <c r="D53" s="21">
        <f>SUM(D54:D56)</f>
        <v>215555</v>
      </c>
      <c r="E53" s="21">
        <f t="shared" si="0"/>
        <v>1186710.2</v>
      </c>
      <c r="F53" s="21">
        <f>SUM(F54:F56)</f>
        <v>215027.89</v>
      </c>
      <c r="G53" s="21">
        <f>SUM(G54:G56)</f>
        <v>215027.89</v>
      </c>
      <c r="H53" s="21">
        <f t="shared" si="1"/>
        <v>971682.30999999994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971155.2</v>
      </c>
      <c r="D55" s="20">
        <v>215555</v>
      </c>
      <c r="E55" s="20">
        <f t="shared" si="0"/>
        <v>1186710.2</v>
      </c>
      <c r="F55" s="20">
        <v>215027.89</v>
      </c>
      <c r="G55" s="20">
        <v>215027.89</v>
      </c>
      <c r="H55" s="20">
        <f t="shared" si="1"/>
        <v>971682.30999999994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46197226</v>
      </c>
      <c r="D77" s="27">
        <f t="shared" si="4"/>
        <v>38404782.769999996</v>
      </c>
      <c r="E77" s="27">
        <f t="shared" si="4"/>
        <v>84602008.769999996</v>
      </c>
      <c r="F77" s="27">
        <f t="shared" si="4"/>
        <v>35798733.420000002</v>
      </c>
      <c r="G77" s="27">
        <f t="shared" si="4"/>
        <v>35798733.420000002</v>
      </c>
      <c r="H77" s="27">
        <f t="shared" si="4"/>
        <v>48803275.350000001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2022-10-18T15:54:38Z</dcterms:modified>
</cp:coreProperties>
</file>