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58" i="60"/>
  <c r="C61" i="62"/>
  <c r="C48" i="62" s="1"/>
  <c r="C113" i="62" s="1"/>
  <c r="D61" i="62"/>
  <c r="D48" i="62" s="1"/>
  <c r="D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<sst xmlns="http://schemas.openxmlformats.org/spreadsheetml/2006/main" count="938" uniqueCount="664">
  <si>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</si>
  <si>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</si>
  <si>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</si>
  <si>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</si>
  <si>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</si>
  <si>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</si>
  <si>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</si>
  <si>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</si>
  <si>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</si>
  <si>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</si>
  <si>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</si>
  <si>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</si>
  <si>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</si>
  <si>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</si>
  <si>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</si>
  <si>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</si>
  <si>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</si>
  <si>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</si>
  <si>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</si>
  <si>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</si>
  <si>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</si>
  <si>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</si>
  <si>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</si>
  <si>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</si>
  <si>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</si>
  <si>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</si>
  <si>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</si>
  <si>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</si>
  <si>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</si>
  <si>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</si>
  <si>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</si>
  <si>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</si>
  <si>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</si>
  <si>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</si>
  <si>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</si>
  <si>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</si>
  <si>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</si>
  <si>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</si>
  <si>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</si>
  <si>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</si>
  <si>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</si>
  <si>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</si>
  <si>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</si>
  <si>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</si>
  <si>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</si>
  <si>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</si>
  <si>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</si>
  <si>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</si>
  <si>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</si>
  <si>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</si>
  <si>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</si>
  <si>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</si>
  <si>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</si>
  <si>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</si>
  <si>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</si>
  <si>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</si>
  <si>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</si>
  <si>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</si>
  <si>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</si>
  <si>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</si>
  <si>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</si>
  <si>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</si>
  <si>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</si>
  <si>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</si>
  <si>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</si>
  <si>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</si>
  <si>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</si>
  <si>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</si>
  <si>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</si>
  <si>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</si>
  <si>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</si>
  <si>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</si>
  <si>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</si>
  <si>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</si>
  <si>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</si>
  <si>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</si>
  <si>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</si>
  <si>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</si>
  <si>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</si>
  <si>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</si>
  <si>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</si>
  <si>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</si>
  <si>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</si>
  <si>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</si>
  <si>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</si>
  <si>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</si>
  <si>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</si>
  <si>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</si>
  <si>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</si>
  <si>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</si>
  <si>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</si>
  <si>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</si>
  <si>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</si>
  <si>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</si>
  <si>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</si>
  <si>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</si>
  <si>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</si>
  <si>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</si>
  <si>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</si>
  <si>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</si>
  <si>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</si>
  <si>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</si>
  <si>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</si>
  <si>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</si>
  <si>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</si>
  <si>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</si>
  <si>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</si>
  <si>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</si>
  <si>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</si>
  <si>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</si>
  <si>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</si>
  <si>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</si>
  <si>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</si>
  <si>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</si>
  <si>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</si>
  <si>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</si>
  <si>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</si>
  <si>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</si>
  <si>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</si>
  <si>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</si>
  <si>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</si>
  <si>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</si>
  <si>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</si>
  <si>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</si>
  <si>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</si>
  <si>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</si>
  <si>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</si>
  <si>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</si>
  <si>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</si>
  <si>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</si>
  <si>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</si>
  <si>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</si>
  <si>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</si>
  <si>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</si>
  <si>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</si>
  <si>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</si>
  <si>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</si>
  <si>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</si>
  <si>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</si>
  <si>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</si>
  <si>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</si>
  <si>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</si>
  <si>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</si>
  <si>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</si>
  <si>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</si>
  <si>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</si>
  <si>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</si>
  <si>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</si>
  <si>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</si>
  <si>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</si>
  <si>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</si>
  <si>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</si>
  <si>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</si>
  <si>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</si>
  <si>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</si>
  <si>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</si>
  <si>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</si>
  <si>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</si>
  <si>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</si>
  <si>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</si>
  <si>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</si>
  <si>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</si>
  <si>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</si>
  <si>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</si>
  <si>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</si>
  <si>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</si>
  <si>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</si>
  <si>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</si>
  <si>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</si>
  <si>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</si>
  <si>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</si>
  <si>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</si>
  <si>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</si>
  <si>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</si>
  <si>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</si>
  <si>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</si>
  <si>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</si>
  <si>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</si>
  <si>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</si>
  <si>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</si>
  <si>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</si>
  <si>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</si>
  <si>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</si>
  <si>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</si>
  <si>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</si>
  <si>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</si>
  <si>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</si>
  <si>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</si>
  <si>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</si>
  <si>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</si>
  <si>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</si>
  <si>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</si>
  <si>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</si>
  <si>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</si>
  <si>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</si>
  <si>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</si>
  <si>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</si>
  <si>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</si>
  <si>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</si>
  <si>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</si>
  <si>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</si>
  <si>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</si>
  <si>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</si>
  <si>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</si>
  <si>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</si>
  <si>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</si>
  <si>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</si>
  <si>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</si>
  <si>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</si>
  <si>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</si>
  <si>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</si>
  <si>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</si>
  <si>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</si>
  <si>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</si>
  <si>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</si>
  <si>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</si>
  <si>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</si>
  <si>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</si>
  <si>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</si>
  <si>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</si>
  <si>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</si>
  <si>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</si>
  <si>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</si>
  <si>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</si>
  <si>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</si>
  <si>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</si>
  <si>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</si>
  <si>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</si>
  <si>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</si>
  <si>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</si>
  <si>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</si>
  <si>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</si>
  <si>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</si>
  <si>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</si>
  <si>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</si>
  <si>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</si>
  <si>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</si>
  <si>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</si>
  <si>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</si>
  <si>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</si>
  <si>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</si>
  <si>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</si>
  <si>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</si>
  <si>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</si>
  <si>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</si>
  <si>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</si>
  <si>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</si>
  <si>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</si>
  <si>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</si>
  <si>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</si>
  <si>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</si>
  <si>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</si>
  <si>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</si>
  <si>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</si>
  <si>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</si>
  <si>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</si>
  <si>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</si>
  <si>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</si>
  <si>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</si>
  <si>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</si>
  <si>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</si>
  <si>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</si>
  <si>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</si>
  <si>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</si>
  <si>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</si>
  <si>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</si>
  <si>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</si>
  <si>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</si>
  <si>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</si>
  <si>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</si>
  <si>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</si>
  <si>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</si>
  <si>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</si>
  <si>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</si>
  <si>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</si>
  <si>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</si>
  <si>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</si>
  <si>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</si>
  <si>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</si>
  <si>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</si>
  <si>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</si>
  <si>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</si>
  <si>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</si>
  <si>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</si>
  <si>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</si>
  <si>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</si>
  <si>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</si>
  <si>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</si>
  <si>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</si>
  <si>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</si>
  <si>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</si>
  <si>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</si>
  <si>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</si>
  <si>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</si>
  <si>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</si>
  <si>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</si>
  <si>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</si>
  <si>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</si>
  <si>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</si>
  <si>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</si>
  <si>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</si>
  <si>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</si>
  <si>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</si>
  <si>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</si>
  <si>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</si>
  <si>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</si>
  <si>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</si>
  <si>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</si>
  <si>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</si>
  <si>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</si>
  <si>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</si>
  <si>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</si>
  <si>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</si>
  <si>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</si>
  <si>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</si>
  <si>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</si>
  <si>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</si>
  <si>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</si>
  <si>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</si>
  <si>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</si>
  <si>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</si>
  <si>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</si>
  <si>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</si>
  <si>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</si>
  <si>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</si>
  <si>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</si>
  <si>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</si>
  <si>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</si>
  <si>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</si>
  <si>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</si>
  <si>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</si>
  <si>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</si>
  <si>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</si>
  <si>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</si>
  <si>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</si>
  <si>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</si>
  <si>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</si>
  <si>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</si>
  <si>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</si>
  <si>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</si>
  <si>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</si>
  <si>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</si>
  <si>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</si>
  <si>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</si>
  <si>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</si>
  <si>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</si>
  <si>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</si>
  <si>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</si>
  <si>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</si>
  <si>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</si>
  <si>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</si>
  <si>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</si>
  <si>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</si>
  <si>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</si>
  <si>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</si>
  <si>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</si>
  <si>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</si>
  <si>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</si>
  <si>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</si>
  <si>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</si>
  <si>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</si>
  <si>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</si>
  <si>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</si>
  <si>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</si>
  <si>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</si>
  <si>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</si>
  <si>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</si>
  <si>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</si>
  <si>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</si>
  <si>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</si>
  <si>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</si>
  <si>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</si>
  <si>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</si>
  <si>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</si>
  <si>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</si>
  <si>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</si>
  <si>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</si>
  <si>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</si>
  <si>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</si>
  <si>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</si>
  <si>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</si>
  <si>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</si>
  <si>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</si>
  <si>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</si>
  <si>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</si>
  <si>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</si>
  <si>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</si>
  <si>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</si>
  <si>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</si>
  <si>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</si>
  <si>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</si>
  <si>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</si>
  <si>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</si>
  <si>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</si>
  <si>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</si>
  <si>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</si>
  <si>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</si>
  <si>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</si>
  <si>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</si>
  <si>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</si>
  <si>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</si>
  <si>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</si>
  <si>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</si>
  <si>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</si>
  <si>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</si>
  <si>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</si>
  <si>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</si>
  <si>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</si>
  <si>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</si>
  <si>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</si>
  <si>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</si>
  <si>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</si>
  <si>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</si>
  <si>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</si>
  <si>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</si>
  <si>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</si>
  <si>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</si>
  <si>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</si>
  <si>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</si>
  <si>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</si>
  <si>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</si>
  <si>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</si>
  <si>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</si>
  <si>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</si>
  <si>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</si>
  <si>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</si>
  <si>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</si>
  <si>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</si>
  <si>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</si>
  <si>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</si>
  <si>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</si>
  <si>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</si>
  <si>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</si>
  <si>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</si>
  <si>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</si>
  <si>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</si>
  <si>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</si>
  <si>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</si>
  <si>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</si>
  <si>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</si>
  <si>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</si>
  <si>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</si>
  <si>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</si>
  <si>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</si>
  <si>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</si>
  <si>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</si>
  <si>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</si>
  <si>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</si>
  <si>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</si>
  <si>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</si>
  <si>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</si>
  <si>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</si>
  <si>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</si>
  <si>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</si>
  <si>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</si>
  <si>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</si>
  <si>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</si>
  <si>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</si>
  <si>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</si>
  <si>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</si>
  <si>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</si>
  <si>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</si>
  <si>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</si>
  <si>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</si>
  <si>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</si>
  <si>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</si>
  <si>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</si>
  <si>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</si>
  <si>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</si>
  <si>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</si>
  <si>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</si>
  <si>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</si>
  <si>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</si>
  <si>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</si>
  <si>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</si>
  <si>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</si>
  <si>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</si>
  <si>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</si>
  <si>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</si>
  <si>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</si>
  <si>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</si>
  <si>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</si>
  <si>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</si>
  <si>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</si>
  <si>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</si>
  <si>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</si>
  <si>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</si>
  <si>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</si>
  <si>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</si>
  <si>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</si>
  <si>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</si>
  <si>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</si>
  <si>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</si>
  <si>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</si>
  <si>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</si>
  <si>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</si>
  <si>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</si>
  <si>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</si>
  <si>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</si>
  <si>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</si>
  <si>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</si>
  <si>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</si>
  <si>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</si>
  <si>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</si>
  <si>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</si>
  <si>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</si>
  <si>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</si>
  <si>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</si>
  <si>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</si>
  <si>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</si>
  <si>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</si>
  <si>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</si>
  <si>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</si>
  <si>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</si>
  <si>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</si>
  <si>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</si>
  <si>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</si>
  <si>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</si>
  <si>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</si>
  <si>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</si>
  <si>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</si>
  <si>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</si>
  <si>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</si>
  <si>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</si>
  <si>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</si>
  <si>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</si>
  <si>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</si>
  <si>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</si>
  <si>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</si>
  <si>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</si>
  <si>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</si>
  <si>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</si>
  <si>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</si>
  <si>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</si>
  <si>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</si>
  <si>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</si>
  <si>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</si>
  <si>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</si>
  <si>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</si>
  <si>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</si>
  <si>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</si>
  <si>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</si>
  <si>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</si>
  <si>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</si>
  <si>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</si>
  <si>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</si>
  <si>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</si>
  <si>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</si>
  <si>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</si>
  <si>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</si>
  <si>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</si>
  <si>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</si>
  <si>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</si>
  <si>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</si>
  <si>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</si>
  <si>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</si>
  <si>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</si>
  <si>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</si>
  <si>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</si>
  <si>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</si>
  <si>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</si>
  <si>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</si>
  <si>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</si>
  <si>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</si>
  <si>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</si>
  <si>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</si>
  <si>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</si>
  <si>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</si>
  <si>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</si>
  <si>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</si>
  <si>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</si>
  <si>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</si>
  <si>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</si>
  <si>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</si>
  <si>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</si>
  <si>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</si>
  <si>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</si>
  <si>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</si>
  <si>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</si>
  <si>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</si>
  <si>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</si>
  <si>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</si>
  <si>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</si>
  <si>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</si>
  <si>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</si>
  <si>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</si>
  <si>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</si>
  <si>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</si>
  <si>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</si>
  <si>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</si>
  <si>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</si>
  <si>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</si>
  <si>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</si>
  <si>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</si>
  <si>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</si>
  <si>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</si>
  <si>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</si>
  <si>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</si>
  <si>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</si>
  <si>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</si>
  <si>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</si>
  <si>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</si>
  <si>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</si>
  <si>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</si>
  <si>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</si>
  <si>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</si>
  <si>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</si>
  <si>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</si>
  <si>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</si>
  <si>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</si>
  <si>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</si>
  <si>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</si>
  <si>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</si>
  <si>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</si>
  <si>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</si>
  <si>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</si>
  <si>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</si>
  <si>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</si>
  <si>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</si>
  <si>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</si>
  <si>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</si>
  <si>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</si>
  <si>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</si>
  <si>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</si>
  <si>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</si>
  <si>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</si>
  <si>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</si>
  <si>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</si>
  <si>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</si>
  <si>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</si>
  <si>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</si>
  <si>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</si>
  <si>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</si>
  <si>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</si>
  <si>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</si>
  <si>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</si>
  <si>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</si>
  <si>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</si>
  <si>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</si>
  <si>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</si>
  <si>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</si>
  <si>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</si>
  <si>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</si>
  <si>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</si>
  <si>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</si>
  <si>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</si>
  <si>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</si>
  <si>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</si>
  <si>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</si>
  <si>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</si>
  <si>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</si>
  <si>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</si>
  <si>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</si>
  <si>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</si>
  <si>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</si>
  <si>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</si>
  <si>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</si>
  <si>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</si>
  <si>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</si>
  <si>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</si>
  <si>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</si>
  <si>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</si>
  <si>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UNIVERSIDAD TECNOLOGICA DE SAN MIGUEL ALLENDE</t>
  </si>
  <si>
    <t>Correspondiente 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</si>
</sst>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>
      <selection sqref="A1:F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10005821.58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227634.25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227634.25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2612.9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2612.9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10230842.93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sqref="A1:F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10686305.27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215027.89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215027.89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0.87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0.87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10471278.249999998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0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14666715.26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4218568.96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30805.75</v>
      </c>
      <c r="D15" s="24">
        <v>30805.75</v>
      </c>
      <c r="E15" s="24">
        <v>30805.75</v>
      </c>
      <c r="F15" s="24">
        <v>30805.75</v>
      </c>
      <c r="G15" s="24">
        <v>30805.75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2610917.69</v>
      </c>
      <c r="D20" s="24">
        <v>2610917.69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2796503.09</v>
      </c>
      <c r="D24" s="24">
        <v>2796503.09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-398471.38</v>
      </c>
      <c r="D27" s="24">
        <v>-398471.38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129394066.42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129394066.42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36439427.93</v>
      </c>
      <c r="D62" s="24">
        <f t="shared" ref="D62:E62" si="0">SUM(D63:D70)</f>
        <v>0</v>
      </c>
      <c r="E62" s="24">
        <f t="shared" si="0"/>
        <v>12354982.659999998</v>
      </c>
    </row>
    <row r="63" spans="1:9" x14ac:dyDescent="0.2">
      <c r="A63" s="22">
        <v>1241</v>
      </c>
      <c r="B63" s="20" t="s">
        <v>239</v>
      </c>
      <c r="C63" s="24">
        <v>10189109.66</v>
      </c>
      <c r="D63" s="24">
        <v>0</v>
      </c>
      <c r="E63" s="24">
        <v>4270826.51</v>
      </c>
    </row>
    <row r="64" spans="1:9" x14ac:dyDescent="0.2">
      <c r="A64" s="22">
        <v>1242</v>
      </c>
      <c r="B64" s="20" t="s">
        <v>240</v>
      </c>
      <c r="C64" s="24">
        <v>2723845.67</v>
      </c>
      <c r="D64" s="24">
        <v>0</v>
      </c>
      <c r="E64" s="24">
        <v>841634.59</v>
      </c>
    </row>
    <row r="65" spans="1:9" x14ac:dyDescent="0.2">
      <c r="A65" s="22">
        <v>1243</v>
      </c>
      <c r="B65" s="20" t="s">
        <v>241</v>
      </c>
      <c r="C65" s="24">
        <v>642791.88</v>
      </c>
      <c r="D65" s="24">
        <v>0</v>
      </c>
      <c r="E65" s="24">
        <v>211554.02</v>
      </c>
    </row>
    <row r="66" spans="1:9" x14ac:dyDescent="0.2">
      <c r="A66" s="22">
        <v>1244</v>
      </c>
      <c r="B66" s="20" t="s">
        <v>242</v>
      </c>
      <c r="C66" s="24">
        <v>5437200.4800000004</v>
      </c>
      <c r="D66" s="24">
        <v>0</v>
      </c>
      <c r="E66" s="24">
        <v>4020931.85</v>
      </c>
    </row>
    <row r="67" spans="1:9" x14ac:dyDescent="0.2">
      <c r="A67" s="22">
        <v>1245</v>
      </c>
      <c r="B67" s="20" t="s">
        <v>243</v>
      </c>
      <c r="C67" s="24">
        <v>426163.68</v>
      </c>
      <c r="D67" s="24">
        <v>0</v>
      </c>
      <c r="E67" s="24">
        <v>28777.279999999999</v>
      </c>
    </row>
    <row r="68" spans="1:9" x14ac:dyDescent="0.2">
      <c r="A68" s="22">
        <v>1246</v>
      </c>
      <c r="B68" s="20" t="s">
        <v>244</v>
      </c>
      <c r="C68" s="24">
        <v>17020316.559999999</v>
      </c>
      <c r="D68" s="24">
        <v>0</v>
      </c>
      <c r="E68" s="24">
        <v>2981258.41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-10059261.260000002</v>
      </c>
      <c r="D110" s="24">
        <f>SUM(D111:D119)</f>
        <v>-10059261.260000002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4102923.54</v>
      </c>
      <c r="D111" s="24">
        <f>C111</f>
        <v>4102923.54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2438751.73</v>
      </c>
      <c r="D112" s="24">
        <f t="shared" ref="D112:D119" si="1">C112</f>
        <v>2438751.73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-90836.89</v>
      </c>
      <c r="D113" s="24">
        <f t="shared" si="1"/>
        <v>-90836.89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105805.75999999999</v>
      </c>
      <c r="D117" s="24">
        <f t="shared" si="1"/>
        <v>105805.75999999999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-16615905.4</v>
      </c>
      <c r="D119" s="24">
        <f t="shared" si="1"/>
        <v>-16615905.4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-227999.12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abSelected="1" zoomScaleNormal="100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1180394.1000000001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1180394.1000000001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1180394.1000000001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8595180.3300000001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4089536.88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32.880000000000003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4089504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4505643.45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4505643.45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227634.25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227634.25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227634.25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10471278.25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10471277.380000001</v>
      </c>
      <c r="D99" s="57">
        <f>C99/$C$98</f>
        <v>0.99999991691558776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7298583.790000001</v>
      </c>
      <c r="D100" s="57">
        <f t="shared" ref="D100:D163" si="0">C100/$C$98</f>
        <v>0.69700982208165474</v>
      </c>
      <c r="E100" s="56"/>
    </row>
    <row r="101" spans="1:5" x14ac:dyDescent="0.2">
      <c r="A101" s="54">
        <v>5111</v>
      </c>
      <c r="B101" s="51" t="s">
        <v>363</v>
      </c>
      <c r="C101" s="55">
        <v>3715951.14</v>
      </c>
      <c r="D101" s="57">
        <f t="shared" si="0"/>
        <v>0.35487082391302133</v>
      </c>
      <c r="E101" s="56"/>
    </row>
    <row r="102" spans="1:5" x14ac:dyDescent="0.2">
      <c r="A102" s="54">
        <v>5112</v>
      </c>
      <c r="B102" s="51" t="s">
        <v>364</v>
      </c>
      <c r="C102" s="55">
        <v>1409600.26</v>
      </c>
      <c r="D102" s="57">
        <f t="shared" si="0"/>
        <v>0.13461587270875933</v>
      </c>
      <c r="E102" s="56"/>
    </row>
    <row r="103" spans="1:5" x14ac:dyDescent="0.2">
      <c r="A103" s="54">
        <v>5113</v>
      </c>
      <c r="B103" s="51" t="s">
        <v>365</v>
      </c>
      <c r="C103" s="55">
        <v>256205.5</v>
      </c>
      <c r="D103" s="57">
        <f t="shared" si="0"/>
        <v>2.4467452194769059E-2</v>
      </c>
      <c r="E103" s="56"/>
    </row>
    <row r="104" spans="1:5" x14ac:dyDescent="0.2">
      <c r="A104" s="54">
        <v>5114</v>
      </c>
      <c r="B104" s="51" t="s">
        <v>366</v>
      </c>
      <c r="C104" s="55">
        <v>1433376.48</v>
      </c>
      <c r="D104" s="57">
        <f t="shared" si="0"/>
        <v>0.13688648565899775</v>
      </c>
      <c r="E104" s="56"/>
    </row>
    <row r="105" spans="1:5" x14ac:dyDescent="0.2">
      <c r="A105" s="54">
        <v>5115</v>
      </c>
      <c r="B105" s="51" t="s">
        <v>367</v>
      </c>
      <c r="C105" s="55">
        <v>483450.41</v>
      </c>
      <c r="D105" s="57">
        <f t="shared" si="0"/>
        <v>4.6169187606107207E-2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514461.29000000004</v>
      </c>
      <c r="D107" s="57">
        <f t="shared" si="0"/>
        <v>4.9130705699659931E-2</v>
      </c>
      <c r="E107" s="56"/>
    </row>
    <row r="108" spans="1:5" x14ac:dyDescent="0.2">
      <c r="A108" s="54">
        <v>5121</v>
      </c>
      <c r="B108" s="51" t="s">
        <v>370</v>
      </c>
      <c r="C108" s="55">
        <v>210196.4</v>
      </c>
      <c r="D108" s="57">
        <f t="shared" si="0"/>
        <v>2.007361422183581E-2</v>
      </c>
      <c r="E108" s="56"/>
    </row>
    <row r="109" spans="1:5" x14ac:dyDescent="0.2">
      <c r="A109" s="54">
        <v>5122</v>
      </c>
      <c r="B109" s="51" t="s">
        <v>371</v>
      </c>
      <c r="C109" s="55">
        <v>10647.57</v>
      </c>
      <c r="D109" s="57">
        <f t="shared" si="0"/>
        <v>1.0168357430478938E-3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3707.94</v>
      </c>
      <c r="D111" s="57">
        <f t="shared" si="0"/>
        <v>3.5410576545418415E-4</v>
      </c>
      <c r="E111" s="56"/>
    </row>
    <row r="112" spans="1:5" x14ac:dyDescent="0.2">
      <c r="A112" s="54">
        <v>5125</v>
      </c>
      <c r="B112" s="51" t="s">
        <v>374</v>
      </c>
      <c r="C112" s="55">
        <v>54434.97</v>
      </c>
      <c r="D112" s="57">
        <f t="shared" si="0"/>
        <v>5.1985028666390373E-3</v>
      </c>
      <c r="E112" s="56"/>
    </row>
    <row r="113" spans="1:5" x14ac:dyDescent="0.2">
      <c r="A113" s="54">
        <v>5126</v>
      </c>
      <c r="B113" s="51" t="s">
        <v>375</v>
      </c>
      <c r="C113" s="55">
        <v>42164.69</v>
      </c>
      <c r="D113" s="57">
        <f t="shared" si="0"/>
        <v>4.0266994146583778E-3</v>
      </c>
      <c r="E113" s="56"/>
    </row>
    <row r="114" spans="1:5" x14ac:dyDescent="0.2">
      <c r="A114" s="54">
        <v>5127</v>
      </c>
      <c r="B114" s="51" t="s">
        <v>376</v>
      </c>
      <c r="C114" s="55">
        <v>193309.72</v>
      </c>
      <c r="D114" s="57">
        <f t="shared" si="0"/>
        <v>1.8460947688024622E-2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2658232.2999999998</v>
      </c>
      <c r="D117" s="57">
        <f t="shared" si="0"/>
        <v>0.25385938913427308</v>
      </c>
      <c r="E117" s="56"/>
    </row>
    <row r="118" spans="1:5" x14ac:dyDescent="0.2">
      <c r="A118" s="54">
        <v>5131</v>
      </c>
      <c r="B118" s="51" t="s">
        <v>380</v>
      </c>
      <c r="C118" s="55">
        <v>135071.69</v>
      </c>
      <c r="D118" s="57">
        <f t="shared" si="0"/>
        <v>1.2899255160180659E-2</v>
      </c>
      <c r="E118" s="56"/>
    </row>
    <row r="119" spans="1:5" x14ac:dyDescent="0.2">
      <c r="A119" s="54">
        <v>5132</v>
      </c>
      <c r="B119" s="51" t="s">
        <v>381</v>
      </c>
      <c r="C119" s="55">
        <v>382254.01</v>
      </c>
      <c r="D119" s="57">
        <f t="shared" si="0"/>
        <v>3.6504999759699827E-2</v>
      </c>
      <c r="E119" s="56"/>
    </row>
    <row r="120" spans="1:5" x14ac:dyDescent="0.2">
      <c r="A120" s="54">
        <v>5133</v>
      </c>
      <c r="B120" s="51" t="s">
        <v>382</v>
      </c>
      <c r="C120" s="55">
        <v>853977.85</v>
      </c>
      <c r="D120" s="57">
        <f t="shared" si="0"/>
        <v>8.1554307851574859E-2</v>
      </c>
      <c r="E120" s="56"/>
    </row>
    <row r="121" spans="1:5" x14ac:dyDescent="0.2">
      <c r="A121" s="54">
        <v>5134</v>
      </c>
      <c r="B121" s="51" t="s">
        <v>383</v>
      </c>
      <c r="C121" s="55">
        <v>21519.25</v>
      </c>
      <c r="D121" s="57">
        <f t="shared" si="0"/>
        <v>2.055073839719616E-3</v>
      </c>
      <c r="E121" s="56"/>
    </row>
    <row r="122" spans="1:5" x14ac:dyDescent="0.2">
      <c r="A122" s="54">
        <v>5135</v>
      </c>
      <c r="B122" s="51" t="s">
        <v>384</v>
      </c>
      <c r="C122" s="55">
        <v>1082342.75</v>
      </c>
      <c r="D122" s="57">
        <f t="shared" si="0"/>
        <v>0.1033630015514104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9094.15</v>
      </c>
      <c r="D124" s="57">
        <f t="shared" si="0"/>
        <v>8.6848518231286609E-4</v>
      </c>
      <c r="E124" s="56"/>
    </row>
    <row r="125" spans="1:5" x14ac:dyDescent="0.2">
      <c r="A125" s="54">
        <v>5138</v>
      </c>
      <c r="B125" s="51" t="s">
        <v>387</v>
      </c>
      <c r="C125" s="55">
        <v>13281.15</v>
      </c>
      <c r="D125" s="57">
        <f t="shared" si="0"/>
        <v>1.268340854183681E-3</v>
      </c>
      <c r="E125" s="56"/>
    </row>
    <row r="126" spans="1:5" x14ac:dyDescent="0.2">
      <c r="A126" s="54">
        <v>5139</v>
      </c>
      <c r="B126" s="51" t="s">
        <v>388</v>
      </c>
      <c r="C126" s="55">
        <v>160691.45000000001</v>
      </c>
      <c r="D126" s="57">
        <f t="shared" si="0"/>
        <v>1.5345924935191175E-2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0.87</v>
      </c>
      <c r="D185" s="57">
        <f t="shared" si="1"/>
        <v>8.3084412354336967E-8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0.87</v>
      </c>
      <c r="D208" s="57">
        <f t="shared" si="1"/>
        <v>8.3084412354336967E-8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0.87</v>
      </c>
      <c r="D217" s="57">
        <f t="shared" si="1"/>
        <v>8.3084412354336967E-8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183891920.52000001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-468069.57</v>
      </c>
    </row>
    <row r="15" spans="1:5" x14ac:dyDescent="0.2">
      <c r="A15" s="33">
        <v>3220</v>
      </c>
      <c r="B15" s="29" t="s">
        <v>473</v>
      </c>
      <c r="C15" s="34">
        <v>32134946.530000001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205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205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35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15950</v>
      </c>
      <c r="D8" s="34">
        <v>15950</v>
      </c>
    </row>
    <row r="9" spans="1:5" x14ac:dyDescent="0.2">
      <c r="A9" s="33">
        <v>1112</v>
      </c>
      <c r="B9" s="29" t="s">
        <v>487</v>
      </c>
      <c r="C9" s="34">
        <v>27675603.530000001</v>
      </c>
      <c r="D9" s="34">
        <v>34856040.149999999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14666715.26</v>
      </c>
      <c r="D11" s="34">
        <v>8984097.6600000001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181865.99</v>
      </c>
      <c r="D14" s="34">
        <v>181865.99</v>
      </c>
    </row>
    <row r="15" spans="1:5" x14ac:dyDescent="0.2">
      <c r="A15" s="141">
        <v>1110</v>
      </c>
      <c r="B15" s="142" t="s">
        <v>639</v>
      </c>
      <c r="C15" s="143">
        <f>SUM(C8:C14)</f>
        <v>42540134.780000001</v>
      </c>
      <c r="D15" s="143">
        <f>SUM(D8:D14)</f>
        <v>44037953.800000004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215027.89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215027.89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215027.89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-468069.57</v>
      </c>
      <c r="D47" s="143">
        <v>1425779.44</v>
      </c>
    </row>
    <row r="48" spans="1:5" x14ac:dyDescent="0.2">
      <c r="A48" s="139"/>
      <c r="B48" s="144" t="s">
        <v>629</v>
      </c>
      <c r="C48" s="143">
        <f>C49+C61+C93+C96</f>
        <v>522752.28</v>
      </c>
      <c r="D48" s="143">
        <f>D49+D61+D93+D96</f>
        <v>3222377.59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0.87</v>
      </c>
      <c r="D61" s="143">
        <f>D62+D71+D74+D80+D82+D84</f>
        <v>3045894.79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3045893.95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3045893.95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0.87</v>
      </c>
      <c r="D84" s="34">
        <f>SUM(D85:D92)</f>
        <v>0.84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0.87</v>
      </c>
      <c r="D92" s="34">
        <v>0.84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522751.41000000003</v>
      </c>
      <c r="D96" s="143">
        <f>SUM(D97:D101)</f>
        <v>176482.8</v>
      </c>
    </row>
    <row r="97" spans="1:4" x14ac:dyDescent="0.2">
      <c r="A97" s="139">
        <v>2111</v>
      </c>
      <c r="B97" s="138" t="s">
        <v>643</v>
      </c>
      <c r="C97" s="140">
        <v>172350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210871.4</v>
      </c>
      <c r="D98" s="140">
        <v>124826.17</v>
      </c>
    </row>
    <row r="99" spans="1:4" x14ac:dyDescent="0.2">
      <c r="A99" s="139">
        <v>2112</v>
      </c>
      <c r="B99" s="138" t="s">
        <v>645</v>
      </c>
      <c r="C99" s="140">
        <v>139530.01</v>
      </c>
      <c r="D99" s="140">
        <v>51656.63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1529575.43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1529575.43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1529575.43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-1474892.72</v>
      </c>
      <c r="D113" s="143">
        <f>D47+D48-D102</f>
        <v>4648157.0299999993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ADMIN-Finanzas</cp:lastModifiedBy>
  <cp:lastPrinted>2019-02-13T21:19:08Z</cp:lastPrinted>
  <dcterms:created xsi:type="dcterms:W3CDTF">2012-12-11T20:36:24Z</dcterms:created>
  <dcterms:modified xsi:type="dcterms:W3CDTF">2022-05-17T17:00:16Z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