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STADOS FINANCIEROS PAGINA UTSMA\2021\1er_TRIMESTRE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E39" i="4"/>
  <c r="H16" i="4"/>
  <c r="E16" i="4"/>
  <c r="H21" i="4"/>
  <c r="H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<sst xmlns="http://schemas.openxmlformats.org/spreadsheetml/2006/main" count="99" uniqueCount="51">
  <si>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</si>
  <si>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</si>
  <si>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</si>
  <si>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</si>
  <si>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</si>
  <si>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</si>
  <si>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</si>
  <si>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</si>
  <si>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</si>
  <si>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</si>
  <si>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</si>
  <si>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</si>
  <si>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</si>
  <si>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</si>
  <si>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</si>
  <si>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</si>
  <si>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</si>
  <si>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</si>
  <si>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</si>
  <si>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</si>
  <si>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</si>
  <si>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</si>
  <si>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</si>
  <si>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</si>
  <si>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</si>
  <si>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</si>
  <si>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</si>
  <si>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</si>
  <si>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</si>
  <si>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</si>
  <si>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</si>
  <si>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</si>
  <si>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</si>
  <si>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</si>
  <si>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</si>
  <si>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</si>
  <si>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</si>
  <si>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</si>
  <si>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</si>
  <si>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</si>
  <si>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</si>
  <si>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</si>
  <si>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</si>
  <si>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</si>
  <si>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</si>
  <si>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</si>
  <si>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</si>
  <si>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</si>
  <si>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</si>
  <si>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</si>
  <si>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UNIVERSIDAD TECNOLOGICA DE SAN MIGUEL ALLENDE
Estado Analítico de Ingresos
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</si>
</sst>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1381125</xdr:colOff>
      <xdr:row>46</xdr:row>
      <xdr:rowOff>38100</xdr:rowOff>
    </xdr:from>
    <xdr:to>
      <xdr:col>2</xdr:col>
      <xdr:colOff>885825</xdr:colOff>
      <xdr:row>52</xdr:row>
      <xdr:rowOff>9525</xdr:rowOff>
    </xdr:to>
    <xdr:sp macro="" textlink="">
      <xdr:nvSpPr>
        <xdr:cNvPr id="2" name="CuadroTexto 1"/>
        <xdr:cNvSpPr txBox="1"/>
      </xdr:nvSpPr>
      <xdr:spPr>
        <a:xfrm>
          <a:off x="1485900" y="8772525"/>
          <a:ext cx="307657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100"/>
            <a:t>ENCARGADO</a:t>
          </a:r>
          <a:r>
            <a:rPr lang="es-MX" sz="1100" baseline="0"/>
            <a:t> DE RECTORIA</a:t>
          </a:r>
          <a:endParaRPr lang="es-MX" sz="1100"/>
        </a:p>
        <a:p>
          <a:pPr algn="ctr"/>
          <a:r>
            <a:rPr lang="es-MX" sz="1100"/>
            <a:t>DANIEL</a:t>
          </a:r>
          <a:r>
            <a:rPr lang="es-MX" sz="1100" baseline="0"/>
            <a:t> JIMENEZ RODRIGUEZ </a:t>
          </a:r>
        </a:p>
      </xdr:txBody>
    </xdr:sp>
    <xdr:clientData/>
  </xdr:twoCellAnchor>
  <xdr:twoCellAnchor>
    <xdr:from>
      <xdr:col>3</xdr:col>
      <xdr:colOff>609600</xdr:colOff>
      <xdr:row>46</xdr:row>
      <xdr:rowOff>38100</xdr:rowOff>
    </xdr:from>
    <xdr:to>
      <xdr:col>6</xdr:col>
      <xdr:colOff>647700</xdr:colOff>
      <xdr:row>52</xdr:row>
      <xdr:rowOff>9525</xdr:rowOff>
    </xdr:to>
    <xdr:sp macro="" textlink="">
      <xdr:nvSpPr>
        <xdr:cNvPr id="3" name="CuadroTexto 2"/>
        <xdr:cNvSpPr txBox="1"/>
      </xdr:nvSpPr>
      <xdr:spPr>
        <a:xfrm>
          <a:off x="5305425" y="8772525"/>
          <a:ext cx="32099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</a:t>
          </a:r>
        </a:p>
        <a:p>
          <a:pPr algn="ctr"/>
          <a:r>
            <a:rPr lang="es-MX" sz="1100"/>
            <a:t>DIRECTORA DE ADMINISTRACION Y FINANZAS </a:t>
          </a:r>
        </a:p>
        <a:p>
          <a:pPr algn="ctr"/>
          <a:r>
            <a:rPr lang="es-MX" sz="1100"/>
            <a:t>JULIA BEATRIZ</a:t>
          </a:r>
          <a:r>
            <a:rPr lang="es-MX" sz="1100" baseline="0"/>
            <a:t> AMADOR GONZALEZ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topLeftCell="A37" zoomScaleNormal="100" workbookViewId="0">
      <selection activeCell="E59" sqref="E59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7409797</v>
      </c>
      <c r="D11" s="22">
        <v>0</v>
      </c>
      <c r="E11" s="22">
        <f t="shared" si="2"/>
        <v>7409797</v>
      </c>
      <c r="F11" s="22">
        <v>1380638.29</v>
      </c>
      <c r="G11" s="22">
        <v>1380638.29</v>
      </c>
      <c r="H11" s="22">
        <f t="shared" si="3"/>
        <v>-6029158.71</v>
      </c>
      <c r="I11" s="45" t="s">
        <v>42</v>
      </c>
    </row>
    <row r="12" spans="1:9" ht="22.5" x14ac:dyDescent="0.2">
      <c r="A12" s="40"/>
      <c r="B12" s="43" t="s">
        <v>25</v>
      </c>
      <c r="C12" s="22">
        <v>19526699</v>
      </c>
      <c r="D12" s="22">
        <v>0</v>
      </c>
      <c r="E12" s="22">
        <f t="shared" si="2"/>
        <v>19526699</v>
      </c>
      <c r="F12" s="22">
        <v>4224806</v>
      </c>
      <c r="G12" s="22">
        <v>4224806</v>
      </c>
      <c r="H12" s="22">
        <f t="shared" si="3"/>
        <v>-15301893</v>
      </c>
      <c r="I12" s="45" t="s">
        <v>43</v>
      </c>
    </row>
    <row r="13" spans="1:9" ht="22.5" x14ac:dyDescent="0.2">
      <c r="A13" s="40"/>
      <c r="B13" s="43" t="s">
        <v>26</v>
      </c>
      <c r="C13" s="22">
        <v>19494980.239999998</v>
      </c>
      <c r="D13" s="22">
        <v>0</v>
      </c>
      <c r="E13" s="22">
        <f t="shared" si="2"/>
        <v>19494980.239999998</v>
      </c>
      <c r="F13" s="22">
        <v>4564622.99</v>
      </c>
      <c r="G13" s="22">
        <v>3293676.95</v>
      </c>
      <c r="H13" s="22">
        <f t="shared" si="3"/>
        <v>-16201303.289999999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46431476.239999995</v>
      </c>
      <c r="D16" s="23">
        <f t="shared" ref="D16:H16" si="6">SUM(D5:D14)</f>
        <v>0</v>
      </c>
      <c r="E16" s="23">
        <f t="shared" si="6"/>
        <v>46431476.239999995</v>
      </c>
      <c r="F16" s="23">
        <f t="shared" si="6"/>
        <v>10170067.280000001</v>
      </c>
      <c r="G16" s="11">
        <f t="shared" si="6"/>
        <v>8899121.2400000002</v>
      </c>
      <c r="H16" s="12">
        <f t="shared" si="6"/>
        <v>-37532355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26904777.239999998</v>
      </c>
      <c r="D31" s="26">
        <f t="shared" si="14"/>
        <v>0</v>
      </c>
      <c r="E31" s="26">
        <f t="shared" si="14"/>
        <v>26904777.239999998</v>
      </c>
      <c r="F31" s="26">
        <f t="shared" si="14"/>
        <v>5945261.2800000003</v>
      </c>
      <c r="G31" s="26">
        <f t="shared" si="14"/>
        <v>4674315.24</v>
      </c>
      <c r="H31" s="26">
        <f t="shared" si="14"/>
        <v>-22230462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7409797</v>
      </c>
      <c r="D34" s="25">
        <v>0</v>
      </c>
      <c r="E34" s="25">
        <f>C34+D34</f>
        <v>7409797</v>
      </c>
      <c r="F34" s="25">
        <v>1380638.29</v>
      </c>
      <c r="G34" s="25">
        <v>1380638.29</v>
      </c>
      <c r="H34" s="25">
        <f t="shared" si="15"/>
        <v>-6029158.71</v>
      </c>
      <c r="I34" s="45" t="s">
        <v>42</v>
      </c>
    </row>
    <row r="35" spans="1:9" ht="22.5" x14ac:dyDescent="0.2">
      <c r="A35" s="16"/>
      <c r="B35" s="17" t="s">
        <v>26</v>
      </c>
      <c r="C35" s="25">
        <v>19494980.239999998</v>
      </c>
      <c r="D35" s="25">
        <v>0</v>
      </c>
      <c r="E35" s="25">
        <f>C35+D35</f>
        <v>19494980.239999998</v>
      </c>
      <c r="F35" s="25">
        <v>4564622.99</v>
      </c>
      <c r="G35" s="25">
        <v>3293676.95</v>
      </c>
      <c r="H35" s="25">
        <f t="shared" ref="H35" si="16">G35-C35</f>
        <v>-16201303.289999999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26904777.239999998</v>
      </c>
      <c r="D39" s="23">
        <f t="shared" ref="D39:H39" si="18">SUM(D37+D31+D21)</f>
        <v>0</v>
      </c>
      <c r="E39" s="23">
        <f t="shared" si="18"/>
        <v>26904777.239999998</v>
      </c>
      <c r="F39" s="23">
        <f t="shared" si="18"/>
        <v>5945261.2800000003</v>
      </c>
      <c r="G39" s="23">
        <f t="shared" si="18"/>
        <v>4674315.24</v>
      </c>
      <c r="H39" s="12">
        <f t="shared" si="18"/>
        <v>-22230462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UTSMA-012</cp:lastModifiedBy>
  <cp:lastPrinted>2021-05-12T16:46:22Z</cp:lastPrinted>
  <dcterms:created xsi:type="dcterms:W3CDTF">2012-12-11T20:48:19Z</dcterms:created>
  <dcterms:modified xsi:type="dcterms:W3CDTF">2021-05-12T16:46:28Z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