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I37" i="1"/>
  <c r="J37" i="1" s="1"/>
  <c r="H37" i="1"/>
  <c r="N34" i="1"/>
  <c r="N33" i="1"/>
  <c r="N32" i="1"/>
  <c r="N31" i="1"/>
  <c r="P30" i="1"/>
  <c r="O30" i="1"/>
  <c r="N30" i="1"/>
  <c r="J30" i="1"/>
  <c r="Q30" i="1" s="1"/>
  <c r="P29" i="1"/>
  <c r="N29" i="1"/>
  <c r="J29" i="1"/>
  <c r="O29" i="1" s="1"/>
  <c r="P28" i="1"/>
  <c r="N28" i="1"/>
  <c r="J28" i="1"/>
  <c r="Q28" i="1" s="1"/>
  <c r="O27" i="1"/>
  <c r="N27" i="1"/>
  <c r="P26" i="1"/>
  <c r="N26" i="1"/>
  <c r="J26" i="1"/>
  <c r="O26" i="1" s="1"/>
  <c r="P25" i="1"/>
  <c r="N25" i="1"/>
  <c r="J25" i="1"/>
  <c r="O25" i="1" s="1"/>
  <c r="P24" i="1"/>
  <c r="O24" i="1"/>
  <c r="N24" i="1"/>
  <c r="J24" i="1"/>
  <c r="Q24" i="1" s="1"/>
  <c r="P23" i="1"/>
  <c r="O23" i="1"/>
  <c r="N23" i="1"/>
  <c r="J23" i="1"/>
  <c r="Q23" i="1" s="1"/>
  <c r="O22" i="1"/>
  <c r="N22" i="1"/>
  <c r="N21" i="1"/>
  <c r="J21" i="1"/>
  <c r="Q21" i="1" s="1"/>
  <c r="P20" i="1"/>
  <c r="O20" i="1"/>
  <c r="N20" i="1"/>
  <c r="J20" i="1"/>
  <c r="Q20" i="1" s="1"/>
  <c r="P19" i="1"/>
  <c r="O19" i="1"/>
  <c r="N19" i="1"/>
  <c r="J19" i="1"/>
  <c r="Q19" i="1" s="1"/>
  <c r="P18" i="1"/>
  <c r="N18" i="1"/>
  <c r="J18" i="1"/>
  <c r="O18" i="1" s="1"/>
  <c r="P17" i="1"/>
  <c r="N17" i="1"/>
  <c r="J17" i="1"/>
  <c r="Q17" i="1" s="1"/>
  <c r="P16" i="1"/>
  <c r="O16" i="1"/>
  <c r="N16" i="1"/>
  <c r="J16" i="1"/>
  <c r="Q16" i="1" s="1"/>
  <c r="P15" i="1"/>
  <c r="O15" i="1"/>
  <c r="N15" i="1"/>
  <c r="J15" i="1"/>
  <c r="Q15" i="1" s="1"/>
  <c r="O14" i="1"/>
  <c r="N14" i="1"/>
  <c r="P13" i="1"/>
  <c r="O13" i="1"/>
  <c r="N13" i="1"/>
  <c r="J13" i="1"/>
  <c r="Q13" i="1" s="1"/>
  <c r="P12" i="1"/>
  <c r="O12" i="1"/>
  <c r="N12" i="1"/>
  <c r="N37" i="1" s="1"/>
  <c r="J12" i="1"/>
  <c r="Q12" i="1" s="1"/>
  <c r="Q11" i="1"/>
  <c r="P11" i="1"/>
  <c r="P37" i="1" s="1"/>
  <c r="O11" i="1"/>
  <c r="J11" i="1"/>
  <c r="Q25" i="1" l="1"/>
  <c r="Q18" i="1"/>
  <c r="Q37" i="1" s="1"/>
  <c r="Q26" i="1"/>
  <c r="Q29" i="1"/>
  <c r="O17" i="1"/>
  <c r="O37" i="1" s="1"/>
  <c r="O21" i="1"/>
  <c r="O28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<sst xmlns="http://schemas.openxmlformats.org/spreadsheetml/2006/main" count="75" uniqueCount="74">
  <si>
    <t>PROGRAMAS Y PROYECTOS DE INVERSIÓN</t>
  </si>
  <si>
    <t>DEL 01 DE ENERO AL 31 DE DICIEMBRE DE 2017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</si>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</sst>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3" fontId="2" fillId="2" borderId="12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338044</xdr:colOff>
      <xdr:row>42</xdr:row>
      <xdr:rowOff>17743</xdr:rowOff>
    </xdr:from>
    <xdr:to>
      <xdr:col>12</xdr:col>
      <xdr:colOff>558612</xdr:colOff>
      <xdr:row>47</xdr:row>
      <xdr:rowOff>61819</xdr:rowOff>
    </xdr:to>
    <xdr:sp macro="" textlink="">
      <xdr:nvSpPr>
        <xdr:cNvPr id="2" name="9 CuadroTexto"/>
        <xdr:cNvSpPr txBox="1"/>
      </xdr:nvSpPr>
      <xdr:spPr>
        <a:xfrm>
          <a:off x="7491319" y="12304993"/>
          <a:ext cx="2839943" cy="85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3" name="9 CuadroTexto"/>
        <xdr:cNvSpPr txBox="1"/>
      </xdr:nvSpPr>
      <xdr:spPr>
        <a:xfrm>
          <a:off x="269875" y="12319000"/>
          <a:ext cx="27908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4.28515625" style="3" customWidth="1"/>
    <col min="10" max="10" width="13.85546875" style="3" customWidth="1"/>
    <col min="11" max="12" width="12.7109375" style="3" customWidth="1"/>
    <col min="13" max="13" width="13.7109375" style="3" customWidth="1"/>
    <col min="14" max="14" width="13.42578125" style="3" customWidth="1"/>
    <col min="15" max="15" width="13.71093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323719.12</v>
      </c>
      <c r="I11" s="40">
        <v>349309.95</v>
      </c>
      <c r="J11" s="40">
        <f>H11+I11</f>
        <v>673029.07000000007</v>
      </c>
      <c r="K11" s="40">
        <v>0</v>
      </c>
      <c r="L11" s="40">
        <v>0</v>
      </c>
      <c r="M11" s="49">
        <v>647596.81000000006</v>
      </c>
      <c r="N11" s="40">
        <v>647596.81000000006</v>
      </c>
      <c r="O11" s="40">
        <f t="shared" ref="O11:O30" si="0">J11-M11</f>
        <v>25432.260000000009</v>
      </c>
      <c r="P11" s="41">
        <f>L11/H11</f>
        <v>0</v>
      </c>
      <c r="Q11" s="42">
        <f>L11/J11</f>
        <v>0</v>
      </c>
    </row>
    <row r="12" spans="2:17" ht="25.5" x14ac:dyDescent="0.2">
      <c r="B12" s="43"/>
      <c r="C12" s="50"/>
      <c r="D12" s="51"/>
      <c r="E12" s="46" t="s">
        <v>28</v>
      </c>
      <c r="F12" s="47" t="s">
        <v>29</v>
      </c>
      <c r="G12" s="48">
        <v>50000101</v>
      </c>
      <c r="H12" s="40">
        <v>1818607.56</v>
      </c>
      <c r="I12" s="40">
        <v>1988591.9</v>
      </c>
      <c r="J12" s="40">
        <f>+H12+I12</f>
        <v>3807199.46</v>
      </c>
      <c r="K12" s="40">
        <v>0</v>
      </c>
      <c r="L12" s="40">
        <v>21810.04</v>
      </c>
      <c r="M12" s="49">
        <v>3595657.35</v>
      </c>
      <c r="N12" s="40">
        <f t="shared" ref="N12:N34" si="1">M12-L12</f>
        <v>3573847.31</v>
      </c>
      <c r="O12" s="40">
        <f t="shared" si="0"/>
        <v>211542.10999999987</v>
      </c>
      <c r="P12" s="41">
        <f>L12/H12</f>
        <v>1.1992713810119651E-2</v>
      </c>
      <c r="Q12" s="42">
        <f t="shared" ref="Q12:Q30" si="2">L12/J12</f>
        <v>5.7286307768072654E-3</v>
      </c>
    </row>
    <row r="13" spans="2:17" ht="38.25" x14ac:dyDescent="0.2">
      <c r="B13" s="43"/>
      <c r="C13" s="50"/>
      <c r="D13" s="51"/>
      <c r="E13" s="46" t="s">
        <v>30</v>
      </c>
      <c r="F13" s="52" t="s">
        <v>31</v>
      </c>
      <c r="G13" s="48">
        <v>50000101</v>
      </c>
      <c r="H13" s="40">
        <v>685223.42</v>
      </c>
      <c r="I13" s="40">
        <v>-104241.94</v>
      </c>
      <c r="J13" s="53">
        <f t="shared" ref="J13:J26" si="3">+H13+I13</f>
        <v>580981.48</v>
      </c>
      <c r="K13" s="40">
        <v>0</v>
      </c>
      <c r="L13" s="40">
        <v>53360</v>
      </c>
      <c r="M13" s="49">
        <v>523200.45</v>
      </c>
      <c r="N13" s="40">
        <f t="shared" si="1"/>
        <v>469840.45</v>
      </c>
      <c r="O13" s="40">
        <f t="shared" si="0"/>
        <v>57781.02999999997</v>
      </c>
      <c r="P13" s="41">
        <f>L13/H13</f>
        <v>7.7872411307832998E-2</v>
      </c>
      <c r="Q13" s="42">
        <f t="shared" si="2"/>
        <v>9.1844579968366633E-2</v>
      </c>
    </row>
    <row r="14" spans="2:17" ht="12.75" customHeight="1" x14ac:dyDescent="0.2">
      <c r="B14" s="35" t="s">
        <v>32</v>
      </c>
      <c r="C14" s="36"/>
      <c r="D14" s="37"/>
      <c r="E14" s="54"/>
      <c r="F14" s="55"/>
      <c r="G14" s="54"/>
      <c r="H14" s="56"/>
      <c r="I14" s="57"/>
      <c r="J14" s="40"/>
      <c r="K14" s="40">
        <v>0</v>
      </c>
      <c r="L14" s="57"/>
      <c r="M14" s="58"/>
      <c r="N14" s="40">
        <f t="shared" si="1"/>
        <v>0</v>
      </c>
      <c r="O14" s="40">
        <f t="shared" si="0"/>
        <v>0</v>
      </c>
      <c r="P14" s="41"/>
      <c r="Q14" s="42"/>
    </row>
    <row r="15" spans="2:17" ht="25.5" x14ac:dyDescent="0.2">
      <c r="B15" s="43"/>
      <c r="C15" s="50"/>
      <c r="D15" s="51"/>
      <c r="E15" s="46" t="s">
        <v>33</v>
      </c>
      <c r="F15" s="47" t="s">
        <v>34</v>
      </c>
      <c r="G15" s="48">
        <v>50000201</v>
      </c>
      <c r="H15" s="40">
        <v>10527909.6</v>
      </c>
      <c r="I15" s="40">
        <v>11773398.879999999</v>
      </c>
      <c r="J15" s="40">
        <f t="shared" si="3"/>
        <v>22301308.479999997</v>
      </c>
      <c r="K15" s="40">
        <v>0</v>
      </c>
      <c r="L15" s="40">
        <v>1081988.49</v>
      </c>
      <c r="M15" s="49">
        <v>18052444.32</v>
      </c>
      <c r="N15" s="40">
        <f t="shared" si="1"/>
        <v>16970455.830000002</v>
      </c>
      <c r="O15" s="40">
        <f t="shared" si="0"/>
        <v>4248864.1599999964</v>
      </c>
      <c r="P15" s="41">
        <f t="shared" ref="P15:P30" si="4">L15/H15</f>
        <v>0.10277334543222141</v>
      </c>
      <c r="Q15" s="42">
        <f t="shared" si="2"/>
        <v>4.8516816444664511E-2</v>
      </c>
    </row>
    <row r="16" spans="2:17" ht="25.5" x14ac:dyDescent="0.2">
      <c r="B16" s="43"/>
      <c r="C16" s="50"/>
      <c r="D16" s="51"/>
      <c r="E16" s="46" t="s">
        <v>35</v>
      </c>
      <c r="F16" s="47" t="s">
        <v>36</v>
      </c>
      <c r="G16" s="48">
        <v>50000201</v>
      </c>
      <c r="H16" s="40">
        <v>211826.28</v>
      </c>
      <c r="I16" s="40">
        <v>269533.37</v>
      </c>
      <c r="J16" s="40">
        <f t="shared" si="3"/>
        <v>481359.65</v>
      </c>
      <c r="K16" s="40">
        <v>0</v>
      </c>
      <c r="L16" s="40">
        <v>0</v>
      </c>
      <c r="M16" s="49">
        <v>456152.95</v>
      </c>
      <c r="N16" s="40">
        <f t="shared" si="1"/>
        <v>456152.95</v>
      </c>
      <c r="O16" s="40">
        <f t="shared" si="0"/>
        <v>25206.700000000012</v>
      </c>
      <c r="P16" s="41">
        <f t="shared" si="4"/>
        <v>0</v>
      </c>
      <c r="Q16" s="42">
        <f t="shared" si="2"/>
        <v>0</v>
      </c>
    </row>
    <row r="17" spans="2:17" ht="51" x14ac:dyDescent="0.2">
      <c r="B17" s="43"/>
      <c r="C17" s="50"/>
      <c r="D17" s="51"/>
      <c r="E17" s="46" t="s">
        <v>37</v>
      </c>
      <c r="F17" s="47" t="s">
        <v>38</v>
      </c>
      <c r="G17" s="48">
        <v>50000201</v>
      </c>
      <c r="H17" s="40">
        <v>224071.64</v>
      </c>
      <c r="I17" s="40">
        <v>95057.750000000015</v>
      </c>
      <c r="J17" s="40">
        <f t="shared" si="3"/>
        <v>319129.39</v>
      </c>
      <c r="K17" s="40">
        <v>0</v>
      </c>
      <c r="L17" s="40">
        <v>1900</v>
      </c>
      <c r="M17" s="49">
        <v>208972.73</v>
      </c>
      <c r="N17" s="40">
        <f t="shared" si="1"/>
        <v>207072.73</v>
      </c>
      <c r="O17" s="40">
        <f t="shared" si="0"/>
        <v>110156.66</v>
      </c>
      <c r="P17" s="41">
        <f t="shared" si="4"/>
        <v>8.4794309534218602E-3</v>
      </c>
      <c r="Q17" s="42">
        <f t="shared" si="2"/>
        <v>5.9536979655806692E-3</v>
      </c>
    </row>
    <row r="18" spans="2:17" ht="25.5" x14ac:dyDescent="0.2">
      <c r="B18" s="43"/>
      <c r="C18" s="50"/>
      <c r="D18" s="51"/>
      <c r="E18" s="46" t="s">
        <v>39</v>
      </c>
      <c r="F18" s="47" t="s">
        <v>40</v>
      </c>
      <c r="G18" s="48">
        <v>50000201</v>
      </c>
      <c r="H18" s="40">
        <v>413326.28</v>
      </c>
      <c r="I18" s="40">
        <v>176579.47999999998</v>
      </c>
      <c r="J18" s="40">
        <f t="shared" si="3"/>
        <v>589905.76</v>
      </c>
      <c r="K18" s="40"/>
      <c r="L18" s="40">
        <v>0</v>
      </c>
      <c r="M18" s="49">
        <v>550069.77</v>
      </c>
      <c r="N18" s="40">
        <f t="shared" si="1"/>
        <v>550069.77</v>
      </c>
      <c r="O18" s="40">
        <f t="shared" si="0"/>
        <v>39835.989999999991</v>
      </c>
      <c r="P18" s="41">
        <f t="shared" si="4"/>
        <v>0</v>
      </c>
      <c r="Q18" s="42">
        <f t="shared" si="2"/>
        <v>0</v>
      </c>
    </row>
    <row r="19" spans="2:17" ht="25.5" x14ac:dyDescent="0.2">
      <c r="B19" s="43"/>
      <c r="C19" s="50"/>
      <c r="D19" s="51"/>
      <c r="E19" s="46" t="s">
        <v>41</v>
      </c>
      <c r="F19" s="47" t="s">
        <v>42</v>
      </c>
      <c r="G19" s="48">
        <v>50000201</v>
      </c>
      <c r="H19" s="40">
        <v>316513.78000000003</v>
      </c>
      <c r="I19" s="40">
        <v>350183.62</v>
      </c>
      <c r="J19" s="40">
        <f t="shared" si="3"/>
        <v>666697.4</v>
      </c>
      <c r="K19" s="40">
        <v>0</v>
      </c>
      <c r="L19" s="40"/>
      <c r="M19" s="49">
        <v>654506.39</v>
      </c>
      <c r="N19" s="40">
        <f t="shared" si="1"/>
        <v>654506.39</v>
      </c>
      <c r="O19" s="40">
        <f t="shared" si="0"/>
        <v>12191.010000000009</v>
      </c>
      <c r="P19" s="41">
        <f t="shared" si="4"/>
        <v>0</v>
      </c>
      <c r="Q19" s="42">
        <f t="shared" si="2"/>
        <v>0</v>
      </c>
    </row>
    <row r="20" spans="2:17" ht="51" x14ac:dyDescent="0.2">
      <c r="B20" s="43"/>
      <c r="C20" s="50"/>
      <c r="D20" s="51"/>
      <c r="E20" s="46" t="s">
        <v>43</v>
      </c>
      <c r="F20" s="47" t="s">
        <v>44</v>
      </c>
      <c r="G20" s="48">
        <v>50000201</v>
      </c>
      <c r="H20" s="40">
        <v>96071.64</v>
      </c>
      <c r="I20" s="40">
        <v>101335.62999999999</v>
      </c>
      <c r="J20" s="40">
        <f t="shared" si="3"/>
        <v>197407.27</v>
      </c>
      <c r="K20" s="40">
        <v>0</v>
      </c>
      <c r="L20" s="40">
        <v>0</v>
      </c>
      <c r="M20" s="49">
        <v>196653.38</v>
      </c>
      <c r="N20" s="40">
        <f t="shared" si="1"/>
        <v>196653.38</v>
      </c>
      <c r="O20" s="40">
        <f t="shared" si="0"/>
        <v>753.88999999998487</v>
      </c>
      <c r="P20" s="41">
        <f t="shared" si="4"/>
        <v>0</v>
      </c>
      <c r="Q20" s="42">
        <f t="shared" si="2"/>
        <v>0</v>
      </c>
    </row>
    <row r="21" spans="2:17" ht="25.5" x14ac:dyDescent="0.2">
      <c r="B21" s="43"/>
      <c r="C21" s="59"/>
      <c r="D21" s="60"/>
      <c r="E21" s="46" t="s">
        <v>45</v>
      </c>
      <c r="F21" s="47" t="s">
        <v>46</v>
      </c>
      <c r="G21" s="48">
        <v>50000201</v>
      </c>
      <c r="H21" s="40"/>
      <c r="I21" s="40">
        <v>9990244.8200000003</v>
      </c>
      <c r="J21" s="40">
        <f t="shared" si="3"/>
        <v>9990244.8200000003</v>
      </c>
      <c r="K21" s="40"/>
      <c r="L21" s="40">
        <v>957713.59</v>
      </c>
      <c r="M21" s="49">
        <v>8717702.8200000003</v>
      </c>
      <c r="N21" s="40">
        <f t="shared" si="1"/>
        <v>7759989.2300000004</v>
      </c>
      <c r="O21" s="40">
        <f t="shared" si="0"/>
        <v>1272542</v>
      </c>
      <c r="P21" s="41">
        <v>0</v>
      </c>
      <c r="Q21" s="41">
        <f t="shared" si="2"/>
        <v>9.5864876912996402E-2</v>
      </c>
    </row>
    <row r="22" spans="2:17" ht="12.75" customHeight="1" x14ac:dyDescent="0.2">
      <c r="B22" s="35" t="s">
        <v>47</v>
      </c>
      <c r="C22" s="36"/>
      <c r="D22" s="37"/>
      <c r="E22" s="38"/>
      <c r="F22" s="61"/>
      <c r="G22" s="39"/>
      <c r="H22" s="40"/>
      <c r="I22" s="40"/>
      <c r="J22" s="40"/>
      <c r="K22" s="40"/>
      <c r="L22" s="40"/>
      <c r="M22" s="49"/>
      <c r="N22" s="40">
        <f t="shared" si="1"/>
        <v>0</v>
      </c>
      <c r="O22" s="40">
        <f t="shared" si="0"/>
        <v>0</v>
      </c>
      <c r="P22" s="41"/>
      <c r="Q22" s="41"/>
    </row>
    <row r="23" spans="2:17" ht="38.25" x14ac:dyDescent="0.2">
      <c r="B23" s="43"/>
      <c r="C23" s="50"/>
      <c r="D23" s="51"/>
      <c r="E23" s="46" t="s">
        <v>48</v>
      </c>
      <c r="F23" s="47" t="s">
        <v>49</v>
      </c>
      <c r="G23" s="46">
        <v>50000301</v>
      </c>
      <c r="H23" s="40">
        <v>328571.64</v>
      </c>
      <c r="I23" s="62">
        <v>13161.620000000024</v>
      </c>
      <c r="J23" s="40">
        <f t="shared" si="3"/>
        <v>341733.26</v>
      </c>
      <c r="K23" s="62">
        <v>0</v>
      </c>
      <c r="L23" s="62">
        <v>549</v>
      </c>
      <c r="M23" s="63">
        <v>317851.11</v>
      </c>
      <c r="N23" s="40">
        <f t="shared" si="1"/>
        <v>317302.11</v>
      </c>
      <c r="O23" s="40">
        <f t="shared" si="0"/>
        <v>23882.150000000023</v>
      </c>
      <c r="P23" s="41">
        <f t="shared" si="4"/>
        <v>1.670868490049841E-3</v>
      </c>
      <c r="Q23" s="42">
        <f t="shared" si="2"/>
        <v>1.6065161465407258E-3</v>
      </c>
    </row>
    <row r="24" spans="2:17" ht="51" x14ac:dyDescent="0.2">
      <c r="B24" s="43"/>
      <c r="C24" s="50"/>
      <c r="D24" s="51"/>
      <c r="E24" s="46" t="s">
        <v>50</v>
      </c>
      <c r="F24" s="47" t="s">
        <v>51</v>
      </c>
      <c r="G24" s="46">
        <v>50000301</v>
      </c>
      <c r="H24" s="40">
        <v>225647.48</v>
      </c>
      <c r="I24" s="40">
        <v>404260.14</v>
      </c>
      <c r="J24" s="40">
        <f t="shared" si="3"/>
        <v>629907.62</v>
      </c>
      <c r="K24" s="40">
        <v>0</v>
      </c>
      <c r="L24" s="62">
        <v>61410</v>
      </c>
      <c r="M24" s="49">
        <v>550078.62</v>
      </c>
      <c r="N24" s="40">
        <f t="shared" si="1"/>
        <v>488668.62</v>
      </c>
      <c r="O24" s="40">
        <f t="shared" si="0"/>
        <v>79829</v>
      </c>
      <c r="P24" s="41">
        <f t="shared" si="4"/>
        <v>0.27215016981355161</v>
      </c>
      <c r="Q24" s="42">
        <f t="shared" si="2"/>
        <v>9.7490485985865669E-2</v>
      </c>
    </row>
    <row r="25" spans="2:17" ht="25.5" x14ac:dyDescent="0.2">
      <c r="B25" s="43"/>
      <c r="C25" s="50"/>
      <c r="D25" s="51"/>
      <c r="E25" s="46" t="s">
        <v>52</v>
      </c>
      <c r="F25" s="47" t="s">
        <v>53</v>
      </c>
      <c r="G25" s="46">
        <v>50000301</v>
      </c>
      <c r="H25" s="40">
        <v>865048.02</v>
      </c>
      <c r="I25" s="40">
        <v>532038.88</v>
      </c>
      <c r="J25" s="40">
        <f t="shared" si="3"/>
        <v>1397086.9</v>
      </c>
      <c r="K25" s="40">
        <v>0</v>
      </c>
      <c r="L25" s="40">
        <v>8103.06</v>
      </c>
      <c r="M25" s="49">
        <v>1190212.94</v>
      </c>
      <c r="N25" s="40">
        <f t="shared" si="1"/>
        <v>1182109.8799999999</v>
      </c>
      <c r="O25" s="40">
        <f t="shared" si="0"/>
        <v>206873.95999999996</v>
      </c>
      <c r="P25" s="41">
        <f t="shared" si="4"/>
        <v>9.3671794081443011E-3</v>
      </c>
      <c r="Q25" s="42">
        <f t="shared" si="2"/>
        <v>5.7999684915805887E-3</v>
      </c>
    </row>
    <row r="26" spans="2:17" ht="25.5" x14ac:dyDescent="0.2">
      <c r="B26" s="43"/>
      <c r="C26" s="50"/>
      <c r="D26" s="51"/>
      <c r="E26" s="46" t="s">
        <v>54</v>
      </c>
      <c r="F26" s="47" t="s">
        <v>55</v>
      </c>
      <c r="G26" s="46">
        <v>50000301</v>
      </c>
      <c r="H26" s="40">
        <v>64586.6</v>
      </c>
      <c r="I26" s="40">
        <v>32309.870000000003</v>
      </c>
      <c r="J26" s="40">
        <f t="shared" si="3"/>
        <v>96896.47</v>
      </c>
      <c r="K26" s="40">
        <v>0</v>
      </c>
      <c r="L26" s="40"/>
      <c r="M26" s="49">
        <v>70753.820000000007</v>
      </c>
      <c r="N26" s="40">
        <f t="shared" si="1"/>
        <v>70753.820000000007</v>
      </c>
      <c r="O26" s="40">
        <f t="shared" si="0"/>
        <v>26142.649999999994</v>
      </c>
      <c r="P26" s="41">
        <f t="shared" si="4"/>
        <v>0</v>
      </c>
      <c r="Q26" s="42">
        <f t="shared" si="2"/>
        <v>0</v>
      </c>
    </row>
    <row r="27" spans="2:17" ht="12.75" customHeight="1" x14ac:dyDescent="0.2">
      <c r="B27" s="35" t="s">
        <v>56</v>
      </c>
      <c r="C27" s="36"/>
      <c r="D27" s="37"/>
      <c r="E27" s="38"/>
      <c r="F27" s="61"/>
      <c r="G27" s="39"/>
      <c r="H27" s="56"/>
      <c r="I27" s="57"/>
      <c r="J27" s="40"/>
      <c r="K27" s="57"/>
      <c r="L27" s="57"/>
      <c r="M27" s="58"/>
      <c r="N27" s="40">
        <f t="shared" si="1"/>
        <v>0</v>
      </c>
      <c r="O27" s="40">
        <f t="shared" si="0"/>
        <v>0</v>
      </c>
      <c r="P27" s="41"/>
      <c r="Q27" s="42"/>
    </row>
    <row r="28" spans="2:17" ht="51" x14ac:dyDescent="0.2">
      <c r="B28" s="43"/>
      <c r="C28" s="44"/>
      <c r="D28" s="45"/>
      <c r="E28" s="46" t="s">
        <v>57</v>
      </c>
      <c r="F28" s="47" t="s">
        <v>58</v>
      </c>
      <c r="G28" s="48">
        <v>50000401</v>
      </c>
      <c r="H28" s="40">
        <v>4588868.1399999997</v>
      </c>
      <c r="I28" s="40">
        <v>3714339.0500000003</v>
      </c>
      <c r="J28" s="40">
        <f>H28+I28</f>
        <v>8303207.1899999995</v>
      </c>
      <c r="K28" s="40"/>
      <c r="L28" s="40">
        <v>981590.63</v>
      </c>
      <c r="M28" s="49">
        <v>5927713.7800000003</v>
      </c>
      <c r="N28" s="40">
        <f t="shared" si="1"/>
        <v>4946123.1500000004</v>
      </c>
      <c r="O28" s="40">
        <f t="shared" si="0"/>
        <v>2375493.4099999992</v>
      </c>
      <c r="P28" s="41">
        <f>L28/H28</f>
        <v>0.21390691561688677</v>
      </c>
      <c r="Q28" s="42">
        <f>L28/J28</f>
        <v>0.11821825079617218</v>
      </c>
    </row>
    <row r="29" spans="2:17" ht="51" x14ac:dyDescent="0.2">
      <c r="B29" s="43"/>
      <c r="C29" s="50"/>
      <c r="D29" s="51"/>
      <c r="E29" s="46" t="s">
        <v>59</v>
      </c>
      <c r="F29" s="47" t="s">
        <v>38</v>
      </c>
      <c r="G29" s="48">
        <v>50000401</v>
      </c>
      <c r="H29" s="40">
        <v>421412.76</v>
      </c>
      <c r="I29" s="40">
        <v>126991.88999999998</v>
      </c>
      <c r="J29" s="40">
        <f t="shared" ref="J29:J30" si="5">H29+I29</f>
        <v>548404.65</v>
      </c>
      <c r="K29" s="40">
        <v>0</v>
      </c>
      <c r="L29" s="40">
        <v>0</v>
      </c>
      <c r="M29" s="49">
        <v>525261.06999999995</v>
      </c>
      <c r="N29" s="40">
        <f t="shared" si="1"/>
        <v>525261.06999999995</v>
      </c>
      <c r="O29" s="40">
        <f t="shared" si="0"/>
        <v>23143.580000000075</v>
      </c>
      <c r="P29" s="41">
        <f t="shared" si="4"/>
        <v>0</v>
      </c>
      <c r="Q29" s="42">
        <f t="shared" si="2"/>
        <v>0</v>
      </c>
    </row>
    <row r="30" spans="2:17" ht="25.5" x14ac:dyDescent="0.2">
      <c r="B30" s="43"/>
      <c r="C30" s="50"/>
      <c r="D30" s="51"/>
      <c r="E30" s="46" t="s">
        <v>60</v>
      </c>
      <c r="F30" s="47" t="s">
        <v>61</v>
      </c>
      <c r="G30" s="48">
        <v>50000401</v>
      </c>
      <c r="H30" s="40">
        <v>1244920</v>
      </c>
      <c r="I30" s="62">
        <v>1482450.98</v>
      </c>
      <c r="J30" s="40">
        <f t="shared" si="5"/>
        <v>2727370.98</v>
      </c>
      <c r="K30" s="40">
        <v>0</v>
      </c>
      <c r="L30" s="62">
        <v>1158370.08</v>
      </c>
      <c r="M30" s="63">
        <v>2097778.91</v>
      </c>
      <c r="N30" s="40">
        <f t="shared" si="1"/>
        <v>939408.83000000007</v>
      </c>
      <c r="O30" s="40">
        <f t="shared" si="0"/>
        <v>629592.06999999983</v>
      </c>
      <c r="P30" s="41">
        <f t="shared" si="4"/>
        <v>0.93047752466021916</v>
      </c>
      <c r="Q30" s="42">
        <f t="shared" si="2"/>
        <v>0.42472039502304892</v>
      </c>
    </row>
    <row r="31" spans="2:17" ht="25.5" x14ac:dyDescent="0.2">
      <c r="B31" s="43"/>
      <c r="C31" s="59"/>
      <c r="D31" s="60" t="s">
        <v>62</v>
      </c>
      <c r="E31" s="46" t="s">
        <v>63</v>
      </c>
      <c r="F31" s="47" t="s">
        <v>64</v>
      </c>
      <c r="G31" s="48">
        <v>50000601</v>
      </c>
      <c r="H31" s="40"/>
      <c r="I31" s="62"/>
      <c r="J31" s="40"/>
      <c r="K31" s="62"/>
      <c r="L31" s="62"/>
      <c r="M31" s="63"/>
      <c r="N31" s="40">
        <f t="shared" si="1"/>
        <v>0</v>
      </c>
      <c r="O31" s="40"/>
      <c r="P31" s="41"/>
      <c r="Q31" s="42"/>
    </row>
    <row r="32" spans="2:17" x14ac:dyDescent="0.2">
      <c r="B32" s="43"/>
      <c r="C32" s="59"/>
      <c r="D32" s="60"/>
      <c r="E32" s="46"/>
      <c r="F32" s="47"/>
      <c r="G32" s="48"/>
      <c r="H32" s="40"/>
      <c r="I32" s="62">
        <v>1064789.42</v>
      </c>
      <c r="J32" s="40"/>
      <c r="K32" s="62"/>
      <c r="L32" s="62">
        <v>63723.87</v>
      </c>
      <c r="M32" s="63">
        <v>1064789.42</v>
      </c>
      <c r="N32" s="40">
        <f t="shared" si="1"/>
        <v>1001065.5499999999</v>
      </c>
      <c r="O32" s="40"/>
      <c r="P32" s="41"/>
      <c r="Q32" s="42"/>
    </row>
    <row r="33" spans="2:17" ht="25.5" x14ac:dyDescent="0.2">
      <c r="B33" s="43"/>
      <c r="C33" s="59"/>
      <c r="D33" s="60" t="s">
        <v>65</v>
      </c>
      <c r="E33" s="46" t="s">
        <v>66</v>
      </c>
      <c r="F33" s="47" t="s">
        <v>67</v>
      </c>
      <c r="G33" s="48">
        <v>50000701</v>
      </c>
      <c r="H33" s="40"/>
      <c r="I33" s="62"/>
      <c r="J33" s="40"/>
      <c r="K33" s="62"/>
      <c r="L33" s="62"/>
      <c r="M33" s="63"/>
      <c r="N33" s="40">
        <f t="shared" si="1"/>
        <v>0</v>
      </c>
      <c r="O33" s="40"/>
      <c r="P33" s="41"/>
      <c r="Q33" s="42"/>
    </row>
    <row r="34" spans="2:17" x14ac:dyDescent="0.2">
      <c r="B34" s="43"/>
      <c r="C34" s="59"/>
      <c r="D34" s="60"/>
      <c r="E34" s="46"/>
      <c r="F34" s="47"/>
      <c r="G34" s="48"/>
      <c r="H34" s="40"/>
      <c r="I34" s="62">
        <v>902745.83000000007</v>
      </c>
      <c r="J34" s="40"/>
      <c r="K34" s="62"/>
      <c r="L34" s="62">
        <v>82137.97</v>
      </c>
      <c r="M34" s="63">
        <v>902745.83</v>
      </c>
      <c r="N34" s="40">
        <f t="shared" si="1"/>
        <v>820607.86</v>
      </c>
      <c r="O34" s="40"/>
      <c r="P34" s="41"/>
      <c r="Q34" s="42"/>
    </row>
    <row r="35" spans="2:17" x14ac:dyDescent="0.2">
      <c r="B35" s="43"/>
      <c r="C35" s="59"/>
      <c r="D35" s="60"/>
      <c r="E35" s="46"/>
      <c r="F35" s="47"/>
      <c r="G35" s="48"/>
      <c r="H35" s="40"/>
      <c r="I35" s="62"/>
      <c r="J35" s="40"/>
      <c r="K35" s="62"/>
      <c r="L35" s="62"/>
      <c r="M35" s="63"/>
      <c r="N35" s="62"/>
      <c r="O35" s="40"/>
      <c r="P35" s="41"/>
      <c r="Q35" s="42"/>
    </row>
    <row r="36" spans="2:17" x14ac:dyDescent="0.2">
      <c r="B36" s="64"/>
      <c r="C36" s="65"/>
      <c r="D36" s="66"/>
      <c r="E36" s="67"/>
      <c r="F36" s="67"/>
      <c r="G36" s="68"/>
      <c r="H36" s="40"/>
      <c r="I36" s="40"/>
      <c r="J36" s="40"/>
      <c r="K36" s="40"/>
      <c r="L36" s="40"/>
      <c r="M36" s="49"/>
      <c r="N36" s="40"/>
      <c r="O36" s="40"/>
      <c r="P36" s="41"/>
      <c r="Q36" s="42"/>
    </row>
    <row r="37" spans="2:17" ht="12.75" customHeight="1" x14ac:dyDescent="0.2">
      <c r="B37" s="69"/>
      <c r="C37" s="70" t="s">
        <v>68</v>
      </c>
      <c r="D37" s="71"/>
      <c r="E37" s="72">
        <v>0</v>
      </c>
      <c r="F37" s="72">
        <v>0</v>
      </c>
      <c r="G37" s="72">
        <v>0</v>
      </c>
      <c r="H37" s="73">
        <f>SUM(H10:H36)</f>
        <v>22356323.960000001</v>
      </c>
      <c r="I37" s="73">
        <f>SUM(I10:I36)</f>
        <v>33263081.140000001</v>
      </c>
      <c r="J37" s="73">
        <f>H37+I37</f>
        <v>55619405.100000001</v>
      </c>
      <c r="K37" s="73">
        <f t="shared" ref="K37:Q37" si="6">SUM(K10:K36)</f>
        <v>0</v>
      </c>
      <c r="L37" s="73">
        <f t="shared" si="6"/>
        <v>4472656.7300000004</v>
      </c>
      <c r="M37" s="73">
        <f t="shared" si="6"/>
        <v>46250142.469999999</v>
      </c>
      <c r="N37" s="73">
        <f t="shared" si="6"/>
        <v>41777485.739999995</v>
      </c>
      <c r="O37" s="73">
        <f t="shared" si="6"/>
        <v>9369262.6299999971</v>
      </c>
      <c r="P37" s="73">
        <f t="shared" si="6"/>
        <v>1.6286905594924477</v>
      </c>
      <c r="Q37" s="73">
        <f t="shared" si="6"/>
        <v>0.89574421851162356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74" t="s">
        <v>69</v>
      </c>
      <c r="G39" s="1"/>
      <c r="H39" s="1"/>
      <c r="I39" s="1"/>
      <c r="J39" s="1"/>
      <c r="K39" s="1"/>
      <c r="L39" s="1"/>
      <c r="M39" s="1"/>
      <c r="N39" s="1"/>
      <c r="O39" s="1"/>
    </row>
    <row r="41" spans="2:17" x14ac:dyDescent="0.2">
      <c r="J41" s="75"/>
      <c r="K41" s="75"/>
      <c r="L41" s="75"/>
      <c r="M41" s="75"/>
    </row>
    <row r="42" spans="2:17" x14ac:dyDescent="0.2">
      <c r="D42" s="76"/>
      <c r="J42" s="76"/>
      <c r="K42" s="76"/>
      <c r="L42" s="76"/>
      <c r="M42" s="76"/>
    </row>
    <row r="43" spans="2:17" x14ac:dyDescent="0.2">
      <c r="D43" s="77" t="s">
        <v>70</v>
      </c>
      <c r="H43" s="78" t="s">
        <v>71</v>
      </c>
      <c r="I43" s="78"/>
      <c r="J43" s="78"/>
      <c r="K43" s="78"/>
      <c r="L43" s="78"/>
      <c r="M43" s="78"/>
      <c r="N43" s="78"/>
      <c r="O43" s="78"/>
    </row>
    <row r="44" spans="2:17" x14ac:dyDescent="0.2">
      <c r="D44" s="77" t="s">
        <v>72</v>
      </c>
      <c r="H44" s="79" t="s">
        <v>73</v>
      </c>
      <c r="I44" s="79"/>
      <c r="J44" s="79"/>
      <c r="K44" s="79"/>
      <c r="L44" s="79"/>
      <c r="M44" s="79"/>
      <c r="N44" s="79"/>
      <c r="O44" s="79"/>
    </row>
  </sheetData>
  <mergeCells count="33">
    <mergeCell ref="C28:D28"/>
    <mergeCell ref="C29:D29"/>
    <mergeCell ref="C30:D30"/>
    <mergeCell ref="C37:D37"/>
    <mergeCell ref="H43:O43"/>
    <mergeCell ref="H44:O44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4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2018-03-05T21:56:51Z</dcterms:created>
  <dcterms:modified xsi:type="dcterms:W3CDTF">2018-03-05T21:57:24Z</dcterms:modified>
</cp:coreProperties>
</file>