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J52" i="1"/>
  <c r="G52" i="1"/>
  <c r="H51" i="1"/>
  <c r="I51" i="1" s="1"/>
  <c r="J51" i="1" s="1"/>
  <c r="G51" i="1"/>
  <c r="F51" i="1"/>
  <c r="E51" i="1"/>
  <c r="J50" i="1"/>
  <c r="I50" i="1"/>
  <c r="G50" i="1"/>
  <c r="I49" i="1"/>
  <c r="J49" i="1" s="1"/>
  <c r="G49" i="1"/>
  <c r="I48" i="1"/>
  <c r="J48" i="1" s="1"/>
  <c r="G48" i="1"/>
  <c r="H47" i="1"/>
  <c r="I47" i="1" s="1"/>
  <c r="J47" i="1" s="1"/>
  <c r="G47" i="1"/>
  <c r="F47" i="1"/>
  <c r="F56" i="1" s="1"/>
  <c r="E47" i="1"/>
  <c r="I46" i="1"/>
  <c r="J46" i="1" s="1"/>
  <c r="G46" i="1"/>
  <c r="I45" i="1"/>
  <c r="J45" i="1" s="1"/>
  <c r="G45" i="1"/>
  <c r="I44" i="1"/>
  <c r="J44" i="1" s="1"/>
  <c r="G44" i="1"/>
  <c r="J43" i="1"/>
  <c r="I43" i="1"/>
  <c r="G43" i="1"/>
  <c r="I42" i="1"/>
  <c r="J42" i="1" s="1"/>
  <c r="G42" i="1"/>
  <c r="I41" i="1"/>
  <c r="J41" i="1" s="1"/>
  <c r="G41" i="1"/>
  <c r="J40" i="1"/>
  <c r="G40" i="1"/>
  <c r="J39" i="1"/>
  <c r="G39" i="1"/>
  <c r="J38" i="1"/>
  <c r="G38" i="1"/>
  <c r="J37" i="1"/>
  <c r="G37" i="1"/>
  <c r="G35" i="1" s="1"/>
  <c r="J36" i="1"/>
  <c r="G36" i="1"/>
  <c r="I35" i="1"/>
  <c r="H35" i="1"/>
  <c r="F35" i="1"/>
  <c r="F34" i="1" s="1"/>
  <c r="E35" i="1"/>
  <c r="E34" i="1" s="1"/>
  <c r="H34" i="1"/>
  <c r="I28" i="1"/>
  <c r="J28" i="1" s="1"/>
  <c r="H28" i="1"/>
  <c r="G28" i="1"/>
  <c r="F28" i="1"/>
  <c r="E28" i="1"/>
  <c r="G56" i="1" l="1"/>
  <c r="G34" i="1"/>
  <c r="I34" i="1"/>
  <c r="J34" i="1" s="1"/>
  <c r="J35" i="1"/>
  <c r="E56" i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<sst xmlns="http://schemas.openxmlformats.org/spreadsheetml/2006/main" count="74" uniqueCount="42">
  <si>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</si>
  <si>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</si>
  <si>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DICIEMBRE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</si>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</sst>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Border="1"/>
    <xf numFmtId="0" fontId="3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vertical="center" wrapText="1"/>
    </xf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wrapText="1"/>
    </xf>
    <xf numFmtId="0" fontId="3" fillId="2" borderId="0" xfId="2" applyFont="1" applyFill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10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3" fontId="6" fillId="2" borderId="1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4" fillId="0" borderId="13" xfId="1" applyFont="1" applyBorder="1" applyAlignment="1">
      <alignment horizontal="center" vertical="top" wrapText="1"/>
    </xf>
    <xf numFmtId="43" fontId="4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10" fillId="2" borderId="8" xfId="1" applyFont="1" applyFill="1" applyBorder="1" applyAlignment="1">
      <alignment vertical="center" wrapText="1"/>
    </xf>
    <xf numFmtId="43" fontId="10" fillId="2" borderId="9" xfId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2" fillId="0" borderId="9" xfId="0" applyFont="1" applyBorder="1"/>
    <xf numFmtId="0" fontId="8" fillId="2" borderId="7" xfId="2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0" fillId="2" borderId="12" xfId="1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43" fontId="9" fillId="2" borderId="0" xfId="1" applyFont="1" applyFill="1" applyBorder="1" applyProtection="1"/>
    <xf numFmtId="0" fontId="3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4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5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30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8">
        <v>0</v>
      </c>
      <c r="G15" s="31">
        <v>883706</v>
      </c>
      <c r="H15" s="28">
        <v>401561.71</v>
      </c>
      <c r="I15" s="30">
        <v>400040.71</v>
      </c>
      <c r="J15" s="28">
        <v>-483665.29</v>
      </c>
    </row>
    <row r="16" spans="1:10" ht="12" customHeight="1" x14ac:dyDescent="0.2">
      <c r="A16" s="19"/>
      <c r="B16" s="32"/>
      <c r="C16" s="26" t="s">
        <v>24</v>
      </c>
      <c r="D16" s="27"/>
      <c r="E16" s="29">
        <v>883706</v>
      </c>
      <c r="F16" s="28">
        <v>0</v>
      </c>
      <c r="G16" s="31">
        <v>883706</v>
      </c>
      <c r="H16" s="28">
        <v>401561.71</v>
      </c>
      <c r="I16" s="31">
        <v>400040.71</v>
      </c>
      <c r="J16" s="28">
        <v>-483665.29</v>
      </c>
    </row>
    <row r="17" spans="1:10" ht="12" customHeight="1" x14ac:dyDescent="0.2">
      <c r="A17" s="19"/>
      <c r="B17" s="32"/>
      <c r="C17" s="26" t="s">
        <v>25</v>
      </c>
      <c r="D17" s="27"/>
      <c r="E17" s="29">
        <v>0</v>
      </c>
      <c r="F17" s="28">
        <v>0</v>
      </c>
      <c r="G17" s="31">
        <v>0</v>
      </c>
      <c r="H17" s="28">
        <v>0</v>
      </c>
      <c r="I17" s="31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8">
        <v>15650686.16</v>
      </c>
      <c r="G18" s="31">
        <v>15668386.16</v>
      </c>
      <c r="H18" s="28">
        <v>3845497.85</v>
      </c>
      <c r="I18" s="31">
        <v>3845497.85</v>
      </c>
      <c r="J18" s="28">
        <v>3827797.85</v>
      </c>
    </row>
    <row r="19" spans="1:10" ht="12" customHeight="1" x14ac:dyDescent="0.2">
      <c r="A19" s="19"/>
      <c r="B19" s="32"/>
      <c r="C19" s="26" t="s">
        <v>24</v>
      </c>
      <c r="D19" s="27"/>
      <c r="E19" s="29">
        <v>0</v>
      </c>
      <c r="F19" s="28">
        <v>13642648.029999999</v>
      </c>
      <c r="G19" s="31">
        <v>13642648.029999999</v>
      </c>
      <c r="H19" s="28">
        <v>1819762.72</v>
      </c>
      <c r="I19" s="31">
        <v>1819762.72</v>
      </c>
      <c r="J19" s="28">
        <v>1819762.72</v>
      </c>
    </row>
    <row r="20" spans="1:10" ht="12" customHeight="1" x14ac:dyDescent="0.2">
      <c r="A20" s="19"/>
      <c r="B20" s="32"/>
      <c r="C20" s="26" t="s">
        <v>25</v>
      </c>
      <c r="D20" s="27"/>
      <c r="E20" s="29">
        <v>0</v>
      </c>
      <c r="F20" s="28">
        <v>0</v>
      </c>
      <c r="G20" s="31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2"/>
      <c r="C21" s="26" t="s">
        <v>27</v>
      </c>
      <c r="D21" s="27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8">
        <v>0</v>
      </c>
    </row>
    <row r="22" spans="1:10" ht="12" customHeight="1" x14ac:dyDescent="0.2">
      <c r="A22" s="19"/>
      <c r="B22" s="32"/>
      <c r="C22" s="26" t="s">
        <v>28</v>
      </c>
      <c r="D22" s="27"/>
      <c r="E22" s="29">
        <v>0</v>
      </c>
      <c r="F22" s="28">
        <v>0</v>
      </c>
      <c r="G22" s="31">
        <v>0</v>
      </c>
      <c r="H22" s="29">
        <v>0</v>
      </c>
      <c r="I22" s="29">
        <v>0</v>
      </c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8">
        <v>0</v>
      </c>
      <c r="G23" s="31">
        <v>496000</v>
      </c>
      <c r="H23" s="28">
        <v>297701.64</v>
      </c>
      <c r="I23" s="31">
        <v>297701.64</v>
      </c>
      <c r="J23" s="28">
        <v>-198298.36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8">
        <v>17039528</v>
      </c>
      <c r="G24" s="31">
        <v>17039528</v>
      </c>
      <c r="H24" s="28">
        <v>17039528</v>
      </c>
      <c r="I24" s="31">
        <v>17039528</v>
      </c>
      <c r="J24" s="28">
        <v>17039528</v>
      </c>
    </row>
    <row r="25" spans="1:10" ht="12" customHeight="1" x14ac:dyDescent="0.2">
      <c r="A25" s="33"/>
      <c r="B25" s="25" t="s">
        <v>31</v>
      </c>
      <c r="C25" s="26"/>
      <c r="D25" s="27"/>
      <c r="E25" s="29">
        <v>20958917.960000001</v>
      </c>
      <c r="F25" s="28">
        <v>572866.98</v>
      </c>
      <c r="G25" s="31">
        <v>21531784.940000001</v>
      </c>
      <c r="H25" s="28">
        <v>21409210.829999998</v>
      </c>
      <c r="I25" s="31">
        <v>21409210.829999998</v>
      </c>
      <c r="J25" s="28">
        <v>450292.86999999732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</row>
    <row r="27" spans="1:10" ht="12" customHeight="1" x14ac:dyDescent="0.2">
      <c r="A27" s="19"/>
      <c r="B27" s="34"/>
      <c r="C27" s="35"/>
      <c r="D27" s="36"/>
      <c r="E27" s="37"/>
      <c r="F27" s="38"/>
      <c r="G27" s="39"/>
      <c r="H27" s="38"/>
      <c r="I27" s="38"/>
      <c r="J27" s="38"/>
    </row>
    <row r="28" spans="1:10" ht="12" customHeight="1" x14ac:dyDescent="0.2">
      <c r="A28" s="5"/>
      <c r="B28" s="40"/>
      <c r="C28" s="41"/>
      <c r="D28" s="42" t="s">
        <v>33</v>
      </c>
      <c r="E28" s="28">
        <f>SUM(E11+E12+E13+E14+E15+E18+E20+E23+E24+E25+E26)</f>
        <v>22356323.960000001</v>
      </c>
      <c r="F28" s="28">
        <f>SUM(F11+F12+F13+F14+F15+F18+F23+F24+F25+F26)</f>
        <v>33263081.140000001</v>
      </c>
      <c r="G28" s="28">
        <f>SUM(G11+G12+G13+G14+G15+G18+G23+G24+G25+G26)</f>
        <v>55619405.099999994</v>
      </c>
      <c r="H28" s="28">
        <f t="shared" ref="H28:I28" si="0">SUM(H11+H12+H13+H14+H15+H18+H23+H24+H25+H26)</f>
        <v>42993500.030000001</v>
      </c>
      <c r="I28" s="28">
        <f t="shared" si="0"/>
        <v>42991979.030000001</v>
      </c>
      <c r="J28" s="28">
        <f>I28-E28</f>
        <v>20635655.07</v>
      </c>
    </row>
    <row r="29" spans="1:10" ht="12" customHeight="1" x14ac:dyDescent="0.2">
      <c r="A29" s="19"/>
      <c r="B29" s="43"/>
      <c r="C29" s="43"/>
      <c r="D29" s="43"/>
      <c r="E29" s="44"/>
      <c r="F29" s="44"/>
      <c r="G29" s="44"/>
      <c r="H29" s="45" t="s">
        <v>34</v>
      </c>
      <c r="I29" s="46"/>
      <c r="J29" s="47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8">
        <f>E35+E47</f>
        <v>22356323.960000001</v>
      </c>
      <c r="F34" s="48">
        <f t="shared" ref="F34:G34" si="1">F35+F47</f>
        <v>33263081.140000001</v>
      </c>
      <c r="G34" s="48">
        <f t="shared" si="1"/>
        <v>55619405.099999994</v>
      </c>
      <c r="H34" s="48">
        <f>H35+H47</f>
        <v>42993500.030000001</v>
      </c>
      <c r="I34" s="48">
        <f>I35+I47</f>
        <v>42991979.030000001</v>
      </c>
      <c r="J34" s="48">
        <f>I34-E34</f>
        <v>20635655.07</v>
      </c>
    </row>
    <row r="35" spans="1:10" ht="12" customHeight="1" x14ac:dyDescent="0.2">
      <c r="A35" s="19"/>
      <c r="B35" s="49"/>
      <c r="C35" s="50"/>
      <c r="D35" s="51" t="s">
        <v>36</v>
      </c>
      <c r="E35" s="52">
        <f>+E36+E37+E38+E39+E42+E45+E46</f>
        <v>901406</v>
      </c>
      <c r="F35" s="53">
        <f>+F36+F37+F38+F39+F42+F45+F46</f>
        <v>32690214.16</v>
      </c>
      <c r="G35" s="53">
        <f>+G36+G37+G38+G39+G42+G45+G46</f>
        <v>33591620.159999996</v>
      </c>
      <c r="H35" s="53">
        <f>+H36+H37+H38+H39+H42+H45+H46</f>
        <v>21286587.560000002</v>
      </c>
      <c r="I35" s="53">
        <f>+I36+I37+I38+I39+I42+I45+I46</f>
        <v>21285066.560000002</v>
      </c>
      <c r="J35" s="53">
        <f>I35-E35</f>
        <v>20383660.560000002</v>
      </c>
    </row>
    <row r="36" spans="1:10" ht="12" customHeight="1" x14ac:dyDescent="0.2">
      <c r="A36" s="19"/>
      <c r="B36" s="32"/>
      <c r="C36" s="50">
        <v>10</v>
      </c>
      <c r="D36" s="50" t="s">
        <v>19</v>
      </c>
      <c r="E36" s="53">
        <v>0</v>
      </c>
      <c r="F36" s="53">
        <v>0</v>
      </c>
      <c r="G36" s="53">
        <f>E36+F36</f>
        <v>0</v>
      </c>
      <c r="H36" s="53">
        <v>0</v>
      </c>
      <c r="I36" s="53">
        <v>0</v>
      </c>
      <c r="J36" s="53">
        <f t="shared" ref="J36:J52" si="2">+I36-E36</f>
        <v>0</v>
      </c>
    </row>
    <row r="37" spans="1:10" ht="12" customHeight="1" x14ac:dyDescent="0.2">
      <c r="A37" s="19"/>
      <c r="B37" s="32"/>
      <c r="C37" s="50">
        <v>30</v>
      </c>
      <c r="D37" s="50" t="s">
        <v>21</v>
      </c>
      <c r="E37" s="54">
        <v>0</v>
      </c>
      <c r="F37" s="53">
        <v>0</v>
      </c>
      <c r="G37" s="55">
        <f t="shared" ref="G37:G38" si="3">E37+F37</f>
        <v>0</v>
      </c>
      <c r="H37" s="53">
        <v>0</v>
      </c>
      <c r="I37" s="55">
        <v>0</v>
      </c>
      <c r="J37" s="53">
        <f t="shared" si="2"/>
        <v>0</v>
      </c>
    </row>
    <row r="38" spans="1:10" ht="12" customHeight="1" x14ac:dyDescent="0.2">
      <c r="A38" s="19"/>
      <c r="B38" s="32"/>
      <c r="C38" s="50">
        <v>40</v>
      </c>
      <c r="D38" s="50" t="s">
        <v>22</v>
      </c>
      <c r="E38" s="54">
        <v>0</v>
      </c>
      <c r="F38" s="53">
        <v>0</v>
      </c>
      <c r="G38" s="55">
        <f t="shared" si="3"/>
        <v>0</v>
      </c>
      <c r="H38" s="53">
        <v>0</v>
      </c>
      <c r="I38" s="55">
        <v>0</v>
      </c>
      <c r="J38" s="53">
        <f t="shared" si="2"/>
        <v>0</v>
      </c>
    </row>
    <row r="39" spans="1:10" ht="12" customHeight="1" x14ac:dyDescent="0.2">
      <c r="A39" s="19"/>
      <c r="B39" s="32"/>
      <c r="C39" s="50">
        <v>50</v>
      </c>
      <c r="D39" s="50" t="s">
        <v>23</v>
      </c>
      <c r="E39" s="54">
        <v>883706</v>
      </c>
      <c r="F39" s="53">
        <v>0</v>
      </c>
      <c r="G39" s="55">
        <f>E39+F39</f>
        <v>883706</v>
      </c>
      <c r="H39" s="53">
        <v>401561.71</v>
      </c>
      <c r="I39" s="55">
        <v>400040.71</v>
      </c>
      <c r="J39" s="53">
        <f>I39-E39</f>
        <v>-483665.29</v>
      </c>
    </row>
    <row r="40" spans="1:10" ht="12" customHeight="1" x14ac:dyDescent="0.2">
      <c r="A40" s="19"/>
      <c r="B40" s="32"/>
      <c r="C40" s="50">
        <v>51</v>
      </c>
      <c r="D40" s="50" t="s">
        <v>24</v>
      </c>
      <c r="E40" s="54">
        <v>883706</v>
      </c>
      <c r="F40" s="53">
        <v>0</v>
      </c>
      <c r="G40" s="55">
        <f t="shared" ref="G40:G49" si="4">E40+F40</f>
        <v>883706</v>
      </c>
      <c r="H40" s="53">
        <v>401561.71</v>
      </c>
      <c r="I40" s="55">
        <v>400040.71</v>
      </c>
      <c r="J40" s="53">
        <f>I40-E40</f>
        <v>-483665.29</v>
      </c>
    </row>
    <row r="41" spans="1:10" ht="12" customHeight="1" x14ac:dyDescent="0.2">
      <c r="A41" s="19"/>
      <c r="B41" s="32"/>
      <c r="C41" s="50">
        <v>52</v>
      </c>
      <c r="D41" s="50" t="s">
        <v>25</v>
      </c>
      <c r="E41" s="54">
        <v>0</v>
      </c>
      <c r="F41" s="53">
        <v>0</v>
      </c>
      <c r="G41" s="55">
        <f t="shared" si="4"/>
        <v>0</v>
      </c>
      <c r="H41" s="53">
        <v>0</v>
      </c>
      <c r="I41" s="55">
        <f t="shared" ref="I41:I51" si="5">H41</f>
        <v>0</v>
      </c>
      <c r="J41" s="53">
        <f t="shared" ref="J41:J51" si="6">I41-E41</f>
        <v>0</v>
      </c>
    </row>
    <row r="42" spans="1:10" ht="12" customHeight="1" x14ac:dyDescent="0.25">
      <c r="A42" s="19"/>
      <c r="B42" s="32"/>
      <c r="C42" s="50">
        <v>60</v>
      </c>
      <c r="D42" s="50" t="s">
        <v>26</v>
      </c>
      <c r="E42" s="56">
        <v>17700</v>
      </c>
      <c r="F42" s="57">
        <v>15650686.16</v>
      </c>
      <c r="G42" s="55">
        <f t="shared" si="4"/>
        <v>15668386.16</v>
      </c>
      <c r="H42" s="57">
        <v>3845497.85</v>
      </c>
      <c r="I42" s="55">
        <f t="shared" si="5"/>
        <v>3845497.85</v>
      </c>
      <c r="J42" s="53">
        <f t="shared" si="6"/>
        <v>3827797.85</v>
      </c>
    </row>
    <row r="43" spans="1:10" ht="12" customHeight="1" x14ac:dyDescent="0.25">
      <c r="A43" s="19"/>
      <c r="B43" s="32"/>
      <c r="C43" s="50">
        <v>61</v>
      </c>
      <c r="D43" s="50" t="s">
        <v>24</v>
      </c>
      <c r="E43" s="58">
        <v>0</v>
      </c>
      <c r="F43" s="57">
        <v>13642648.029999999</v>
      </c>
      <c r="G43" s="55">
        <f t="shared" si="4"/>
        <v>13642648.029999999</v>
      </c>
      <c r="H43" s="59">
        <v>1819762.72</v>
      </c>
      <c r="I43" s="55">
        <f t="shared" si="5"/>
        <v>1819762.72</v>
      </c>
      <c r="J43" s="53">
        <f t="shared" si="6"/>
        <v>1819762.72</v>
      </c>
    </row>
    <row r="44" spans="1:10" ht="12" customHeight="1" x14ac:dyDescent="0.2">
      <c r="A44" s="19"/>
      <c r="B44" s="32"/>
      <c r="C44" s="50">
        <v>62</v>
      </c>
      <c r="D44" s="50" t="s">
        <v>25</v>
      </c>
      <c r="E44" s="54">
        <v>0</v>
      </c>
      <c r="F44" s="53">
        <v>0</v>
      </c>
      <c r="G44" s="55">
        <f t="shared" si="4"/>
        <v>0</v>
      </c>
      <c r="H44" s="53">
        <v>0</v>
      </c>
      <c r="I44" s="55">
        <f t="shared" si="5"/>
        <v>0</v>
      </c>
      <c r="J44" s="53">
        <f t="shared" si="6"/>
        <v>0</v>
      </c>
    </row>
    <row r="45" spans="1:10" ht="12" customHeight="1" x14ac:dyDescent="0.2">
      <c r="A45" s="19"/>
      <c r="B45" s="32"/>
      <c r="C45" s="50">
        <v>80</v>
      </c>
      <c r="D45" s="50" t="s">
        <v>30</v>
      </c>
      <c r="E45" s="54">
        <v>0</v>
      </c>
      <c r="F45" s="53">
        <v>17039528</v>
      </c>
      <c r="G45" s="55">
        <f t="shared" si="4"/>
        <v>17039528</v>
      </c>
      <c r="H45" s="53">
        <v>17039528</v>
      </c>
      <c r="I45" s="55">
        <f t="shared" si="5"/>
        <v>17039528</v>
      </c>
      <c r="J45" s="53">
        <f t="shared" si="6"/>
        <v>17039528</v>
      </c>
    </row>
    <row r="46" spans="1:10" ht="12" customHeight="1" x14ac:dyDescent="0.2">
      <c r="A46" s="19"/>
      <c r="B46" s="32"/>
      <c r="C46" s="50">
        <v>90</v>
      </c>
      <c r="D46" s="50" t="s">
        <v>31</v>
      </c>
      <c r="E46" s="54">
        <v>0</v>
      </c>
      <c r="F46" s="53">
        <v>0</v>
      </c>
      <c r="G46" s="55">
        <f t="shared" si="4"/>
        <v>0</v>
      </c>
      <c r="H46" s="53">
        <v>0</v>
      </c>
      <c r="I46" s="55">
        <f t="shared" si="5"/>
        <v>0</v>
      </c>
      <c r="J46" s="53">
        <f t="shared" si="6"/>
        <v>0</v>
      </c>
    </row>
    <row r="47" spans="1:10" ht="12" customHeight="1" x14ac:dyDescent="0.2">
      <c r="A47" s="19"/>
      <c r="B47" s="32"/>
      <c r="C47" s="50"/>
      <c r="D47" s="50" t="s">
        <v>37</v>
      </c>
      <c r="E47" s="53">
        <f>SUM(E48:E50)</f>
        <v>21454917.960000001</v>
      </c>
      <c r="F47" s="53">
        <f>SUM(F48:F50)</f>
        <v>572866.98</v>
      </c>
      <c r="G47" s="55">
        <f t="shared" si="4"/>
        <v>22027784.940000001</v>
      </c>
      <c r="H47" s="53">
        <f>SUM(H48:H50)</f>
        <v>21706912.469999999</v>
      </c>
      <c r="I47" s="55">
        <f t="shared" si="5"/>
        <v>21706912.469999999</v>
      </c>
      <c r="J47" s="53">
        <f t="shared" si="6"/>
        <v>251994.50999999791</v>
      </c>
    </row>
    <row r="48" spans="1:10" ht="12" customHeight="1" x14ac:dyDescent="0.2">
      <c r="A48" s="19"/>
      <c r="B48" s="49"/>
      <c r="C48" s="50">
        <v>20</v>
      </c>
      <c r="D48" s="50" t="s">
        <v>20</v>
      </c>
      <c r="E48" s="53">
        <v>0</v>
      </c>
      <c r="F48" s="53">
        <v>0</v>
      </c>
      <c r="G48" s="55">
        <f t="shared" si="4"/>
        <v>0</v>
      </c>
      <c r="H48" s="53">
        <v>0</v>
      </c>
      <c r="I48" s="55">
        <f t="shared" si="5"/>
        <v>0</v>
      </c>
      <c r="J48" s="53">
        <f t="shared" si="6"/>
        <v>0</v>
      </c>
    </row>
    <row r="49" spans="1:11" ht="12" customHeight="1" x14ac:dyDescent="0.2">
      <c r="A49" s="19"/>
      <c r="B49" s="49"/>
      <c r="C49" s="50">
        <v>70</v>
      </c>
      <c r="D49" s="50" t="s">
        <v>29</v>
      </c>
      <c r="E49" s="53">
        <v>496000</v>
      </c>
      <c r="F49" s="53">
        <v>0</v>
      </c>
      <c r="G49" s="55">
        <f t="shared" si="4"/>
        <v>496000</v>
      </c>
      <c r="H49" s="53">
        <v>297701.64</v>
      </c>
      <c r="I49" s="55">
        <f t="shared" si="5"/>
        <v>297701.64</v>
      </c>
      <c r="J49" s="53">
        <f t="shared" si="6"/>
        <v>-198298.36</v>
      </c>
    </row>
    <row r="50" spans="1:11" ht="12" customHeight="1" x14ac:dyDescent="0.2">
      <c r="A50" s="19"/>
      <c r="B50" s="32"/>
      <c r="C50" s="50">
        <v>90</v>
      </c>
      <c r="D50" s="50" t="s">
        <v>31</v>
      </c>
      <c r="E50" s="53">
        <v>20958917.960000001</v>
      </c>
      <c r="F50" s="53">
        <v>572866.98</v>
      </c>
      <c r="G50" s="55">
        <f>E50+F50</f>
        <v>21531784.940000001</v>
      </c>
      <c r="H50" s="53">
        <v>21409210.829999998</v>
      </c>
      <c r="I50" s="55">
        <f t="shared" si="5"/>
        <v>21409210.829999998</v>
      </c>
      <c r="J50" s="53">
        <f t="shared" si="6"/>
        <v>450292.86999999732</v>
      </c>
    </row>
    <row r="51" spans="1:11" ht="12" customHeight="1" x14ac:dyDescent="0.2">
      <c r="A51" s="19"/>
      <c r="B51" s="32"/>
      <c r="C51" s="50"/>
      <c r="D51" s="50" t="s">
        <v>38</v>
      </c>
      <c r="E51" s="53">
        <f>SUM(E52)</f>
        <v>0</v>
      </c>
      <c r="F51" s="53">
        <f>SUM(F52)</f>
        <v>0</v>
      </c>
      <c r="G51" s="53">
        <f>SUM(G52)</f>
        <v>0</v>
      </c>
      <c r="H51" s="53">
        <f>SUM(H52)</f>
        <v>0</v>
      </c>
      <c r="I51" s="55">
        <f t="shared" si="5"/>
        <v>0</v>
      </c>
      <c r="J51" s="53">
        <f t="shared" si="6"/>
        <v>0</v>
      </c>
    </row>
    <row r="52" spans="1:11" s="62" customFormat="1" ht="12" customHeight="1" x14ac:dyDescent="0.2">
      <c r="A52" s="5"/>
      <c r="B52" s="60"/>
      <c r="C52" s="50" t="s">
        <v>39</v>
      </c>
      <c r="D52" s="50" t="s">
        <v>32</v>
      </c>
      <c r="E52" s="53">
        <v>0</v>
      </c>
      <c r="F52" s="53">
        <v>0</v>
      </c>
      <c r="G52" s="53">
        <f>E52+F52</f>
        <v>0</v>
      </c>
      <c r="H52" s="53">
        <v>0</v>
      </c>
      <c r="I52" s="53">
        <v>0</v>
      </c>
      <c r="J52" s="53">
        <f t="shared" si="2"/>
        <v>0</v>
      </c>
      <c r="K52" s="61"/>
    </row>
    <row r="53" spans="1:11" ht="12" customHeight="1" x14ac:dyDescent="0.2">
      <c r="A53" s="19"/>
      <c r="B53" s="49"/>
      <c r="C53" s="50"/>
      <c r="D53" s="50"/>
      <c r="E53" s="53"/>
      <c r="F53" s="53"/>
      <c r="G53" s="53"/>
      <c r="H53" s="53"/>
      <c r="I53" s="53"/>
      <c r="J53" s="53"/>
    </row>
    <row r="54" spans="1:11" ht="12" customHeight="1" x14ac:dyDescent="0.2">
      <c r="A54" s="19"/>
      <c r="B54" s="32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4"/>
      <c r="C55" s="35"/>
      <c r="D55" s="36"/>
      <c r="E55" s="38"/>
      <c r="F55" s="38"/>
      <c r="G55" s="38"/>
      <c r="H55" s="38"/>
      <c r="I55" s="38"/>
      <c r="J55" s="38"/>
    </row>
    <row r="56" spans="1:11" ht="12" customHeight="1" x14ac:dyDescent="0.2">
      <c r="A56" s="5"/>
      <c r="B56" s="63"/>
      <c r="C56" s="64"/>
      <c r="D56" s="65" t="s">
        <v>33</v>
      </c>
      <c r="E56" s="53">
        <f>+E35+E37+E38+E38+E41+E45+E46+E47+E53</f>
        <v>22356323.960000001</v>
      </c>
      <c r="F56" s="53">
        <f>SUM(+F42+F45+F47)</f>
        <v>33263081.140000001</v>
      </c>
      <c r="G56" s="53">
        <f>+G35+G37+G38+G38+G41+G44+G46+G47+G53</f>
        <v>55619405.099999994</v>
      </c>
      <c r="H56" s="53">
        <f>+H35+H37+H38+H38+H41+H44+H46+H47+H53</f>
        <v>42993500.030000001</v>
      </c>
      <c r="I56" s="53">
        <f>+I35+I37+I38+I38+I41+I44+I46+I47+I53</f>
        <v>42991979.030000001</v>
      </c>
      <c r="J56" s="53">
        <f>I56-E56</f>
        <v>20635655.07</v>
      </c>
    </row>
    <row r="57" spans="1:11" x14ac:dyDescent="0.2">
      <c r="A57" s="19"/>
      <c r="B57" s="66" t="s">
        <v>40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41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/>
      <c r="E64" s="74"/>
      <c r="F64" s="75"/>
      <c r="G64" s="75"/>
      <c r="H64" s="76"/>
      <c r="I64" s="76"/>
      <c r="J64" s="76"/>
      <c r="K64" s="76"/>
    </row>
    <row r="65" spans="4:11" ht="12" customHeight="1" x14ac:dyDescent="0.2">
      <c r="D65" s="74"/>
      <c r="E65" s="74"/>
      <c r="F65" s="77"/>
      <c r="G65" s="77"/>
      <c r="H65" s="78"/>
      <c r="I65" s="78"/>
      <c r="J65" s="78"/>
      <c r="K65" s="78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2018-03-05T21:35:33Z</dcterms:created>
  <dcterms:modified xsi:type="dcterms:W3CDTF">2018-03-05T21:36:33Z</dcterms:modified>
</cp:coreProperties>
</file>