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2017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G52" i="1"/>
  <c r="H51" i="1"/>
  <c r="I51" i="1" s="1"/>
  <c r="J51" i="1" s="1"/>
  <c r="G51" i="1"/>
  <c r="F51" i="1"/>
  <c r="E51" i="1"/>
  <c r="J50" i="1"/>
  <c r="J48" i="1"/>
  <c r="J47" i="1"/>
  <c r="I47" i="1"/>
  <c r="I56" i="1" s="1"/>
  <c r="H47" i="1"/>
  <c r="H56" i="1" s="1"/>
  <c r="G47" i="1"/>
  <c r="G56" i="1" s="1"/>
  <c r="F47" i="1"/>
  <c r="F56" i="1" s="1"/>
  <c r="E47" i="1"/>
  <c r="E56" i="1" s="1"/>
  <c r="J46" i="1"/>
  <c r="J45" i="1"/>
  <c r="J44" i="1"/>
  <c r="J43" i="1"/>
  <c r="J42" i="1"/>
  <c r="J41" i="1"/>
  <c r="J40" i="1"/>
  <c r="J39" i="1"/>
  <c r="J38" i="1"/>
  <c r="G38" i="1"/>
  <c r="J37" i="1"/>
  <c r="G37" i="1"/>
  <c r="J36" i="1"/>
  <c r="G36" i="1"/>
  <c r="J35" i="1"/>
  <c r="I35" i="1"/>
  <c r="H35" i="1"/>
  <c r="G35" i="1"/>
  <c r="G34" i="1" s="1"/>
  <c r="F35" i="1"/>
  <c r="F34" i="1" s="1"/>
  <c r="E35" i="1"/>
  <c r="I34" i="1"/>
  <c r="J34" i="1" s="1"/>
  <c r="H34" i="1"/>
  <c r="E34" i="1"/>
  <c r="J28" i="1"/>
  <c r="I28" i="1"/>
  <c r="H28" i="1"/>
  <c r="G28" i="1"/>
  <c r="F28" i="1"/>
  <c r="E28" i="1"/>
  <c r="J25" i="1"/>
  <c r="J23" i="1"/>
  <c r="J19" i="1"/>
  <c r="J18" i="1"/>
  <c r="J17" i="1"/>
  <c r="J16" i="1"/>
  <c r="J15" i="1"/>
  <c r="J56" i="1" l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<sst xmlns="http://schemas.openxmlformats.org/spreadsheetml/2006/main" count="74" uniqueCount="42">
  <si>
    <t>ESTADO ANALÍTICO DE INGRESOS</t>
  </si>
  <si>
    <t>POR FUENTE DE FINANCIAMIENTO Y FUENTE DE FINANCIAMIENTO/RUBRO</t>
  </si>
  <si>
    <t>Del 1 de Enero al 31 de marzo de 2017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</si>
  <si>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</si>
  <si>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</si>
  <si>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</si>
  <si>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</si>
  <si>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</si>
  <si>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</si>
  <si>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</si>
  <si>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</si>
  <si>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</si>
  <si>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</si>
  <si>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</si>
  <si>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</si>
  <si>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</si>
  <si>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</si>
  <si>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</si>
  <si>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</si>
  <si>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</si>
  <si>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</si>
  <si>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</si>
  <si>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</si>
  <si>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</si>
  <si>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</si>
  <si>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</si>
  <si>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</si>
  <si>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</si>
  <si>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</si>
  <si>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</si>
  <si>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</si>
  <si>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</si>
  <si>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</si>
  <si>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</si>
  <si>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</si>
  <si>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</si>
  <si>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</si>
  <si>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</si>
  <si>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</si>
  <si>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00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</si>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</sst>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43" fontId="6" fillId="2" borderId="8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43" fontId="5" fillId="2" borderId="11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vertical="center" wrapText="1"/>
    </xf>
    <xf numFmtId="43" fontId="7" fillId="2" borderId="6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9" fillId="2" borderId="8" xfId="1" applyFont="1" applyFill="1" applyBorder="1" applyAlignment="1">
      <alignment vertical="center" wrapText="1"/>
    </xf>
    <xf numFmtId="43" fontId="9" fillId="2" borderId="9" xfId="1" applyFont="1" applyFill="1" applyBorder="1" applyAlignment="1">
      <alignment vertical="center" wrapText="1"/>
    </xf>
    <xf numFmtId="43" fontId="9" fillId="2" borderId="7" xfId="1" applyFont="1" applyFill="1" applyBorder="1" applyAlignment="1">
      <alignment vertical="center" wrapText="1"/>
    </xf>
    <xf numFmtId="43" fontId="9" fillId="2" borderId="0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43" fontId="9" fillId="2" borderId="12" xfId="1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291353</xdr:colOff>
      <xdr:row>63</xdr:row>
      <xdr:rowOff>33617</xdr:rowOff>
    </xdr:from>
    <xdr:to>
      <xdr:col>3</xdr:col>
      <xdr:colOff>2396378</xdr:colOff>
      <xdr:row>66</xdr:row>
      <xdr:rowOff>10646</xdr:rowOff>
    </xdr:to>
    <xdr:sp macro="" textlink="">
      <xdr:nvSpPr>
        <xdr:cNvPr id="2" name="9 CuadroTexto"/>
        <xdr:cNvSpPr txBox="1"/>
      </xdr:nvSpPr>
      <xdr:spPr>
        <a:xfrm>
          <a:off x="862853" y="10168217"/>
          <a:ext cx="2105025" cy="4532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1030941</xdr:colOff>
      <xdr:row>63</xdr:row>
      <xdr:rowOff>22412</xdr:rowOff>
    </xdr:from>
    <xdr:to>
      <xdr:col>11</xdr:col>
      <xdr:colOff>64434</xdr:colOff>
      <xdr:row>68</xdr:row>
      <xdr:rowOff>57150</xdr:rowOff>
    </xdr:to>
    <xdr:sp macro="" textlink="">
      <xdr:nvSpPr>
        <xdr:cNvPr id="3" name="9 CuadroTexto"/>
        <xdr:cNvSpPr txBox="1"/>
      </xdr:nvSpPr>
      <xdr:spPr>
        <a:xfrm>
          <a:off x="6793566" y="10157012"/>
          <a:ext cx="3357843" cy="8348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EDUARDO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ADRÍAN SORAI CRUZ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ht="12" customHeight="1" x14ac:dyDescent="0.2">
      <c r="A14" s="19"/>
      <c r="B14" s="25" t="s">
        <v>22</v>
      </c>
      <c r="C14" s="26"/>
      <c r="D14" s="27"/>
      <c r="E14" s="29"/>
      <c r="F14" s="28">
        <v>0</v>
      </c>
      <c r="G14" s="30"/>
      <c r="H14" s="28"/>
      <c r="I14" s="28"/>
      <c r="J14" s="28"/>
    </row>
    <row r="15" spans="1:10" ht="12" customHeight="1" x14ac:dyDescent="0.2">
      <c r="A15" s="19"/>
      <c r="B15" s="25" t="s">
        <v>23</v>
      </c>
      <c r="C15" s="26"/>
      <c r="D15" s="27"/>
      <c r="E15" s="29">
        <v>883706</v>
      </c>
      <c r="F15" s="29">
        <v>0</v>
      </c>
      <c r="G15" s="29">
        <v>883706</v>
      </c>
      <c r="H15" s="29">
        <v>62525.71</v>
      </c>
      <c r="I15" s="29">
        <v>62525.71</v>
      </c>
      <c r="J15" s="28">
        <f>I15-E15</f>
        <v>-821180.29</v>
      </c>
    </row>
    <row r="16" spans="1:10" ht="12" customHeight="1" x14ac:dyDescent="0.2">
      <c r="A16" s="19"/>
      <c r="B16" s="31"/>
      <c r="C16" s="26" t="s">
        <v>24</v>
      </c>
      <c r="D16" s="27"/>
      <c r="E16" s="29">
        <v>883706</v>
      </c>
      <c r="F16" s="29">
        <v>0</v>
      </c>
      <c r="G16" s="29">
        <v>883706</v>
      </c>
      <c r="H16" s="29">
        <v>62525.71</v>
      </c>
      <c r="I16" s="29">
        <v>62525.71</v>
      </c>
      <c r="J16" s="28">
        <f t="shared" ref="J16:J25" si="0">I16-E16</f>
        <v>-821180.29</v>
      </c>
    </row>
    <row r="17" spans="1:10" ht="12" customHeight="1" x14ac:dyDescent="0.2">
      <c r="A17" s="19"/>
      <c r="B17" s="31"/>
      <c r="C17" s="26" t="s">
        <v>25</v>
      </c>
      <c r="D17" s="27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8">
        <f t="shared" si="0"/>
        <v>0</v>
      </c>
    </row>
    <row r="18" spans="1:10" ht="12" customHeight="1" x14ac:dyDescent="0.2">
      <c r="A18" s="19"/>
      <c r="B18" s="25" t="s">
        <v>26</v>
      </c>
      <c r="C18" s="26"/>
      <c r="D18" s="27"/>
      <c r="E18" s="29">
        <v>17700</v>
      </c>
      <c r="F18" s="29">
        <v>2379638.09</v>
      </c>
      <c r="G18" s="29">
        <v>2397338.09</v>
      </c>
      <c r="H18" s="29">
        <v>449.02</v>
      </c>
      <c r="I18" s="29">
        <v>449.02</v>
      </c>
      <c r="J18" s="28">
        <f>I18-E18</f>
        <v>-17250.98</v>
      </c>
    </row>
    <row r="19" spans="1:10" ht="12" customHeight="1" x14ac:dyDescent="0.2">
      <c r="A19" s="19"/>
      <c r="B19" s="31"/>
      <c r="C19" s="26" t="s">
        <v>24</v>
      </c>
      <c r="D19" s="27"/>
      <c r="E19" s="29">
        <v>0</v>
      </c>
      <c r="F19" s="29">
        <v>2379638.09</v>
      </c>
      <c r="G19" s="29">
        <v>2379638.09</v>
      </c>
      <c r="H19" s="29">
        <v>0</v>
      </c>
      <c r="I19" s="29">
        <v>0</v>
      </c>
      <c r="J19" s="28">
        <f t="shared" ref="J19:J28" si="1">I19-E19</f>
        <v>0</v>
      </c>
    </row>
    <row r="20" spans="1:10" ht="12" customHeight="1" x14ac:dyDescent="0.2">
      <c r="A20" s="19"/>
      <c r="B20" s="31"/>
      <c r="C20" s="26" t="s">
        <v>25</v>
      </c>
      <c r="D20" s="27"/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8">
        <v>0</v>
      </c>
    </row>
    <row r="21" spans="1:10" ht="12" customHeight="1" x14ac:dyDescent="0.2">
      <c r="A21" s="19"/>
      <c r="B21" s="31"/>
      <c r="C21" s="26" t="s">
        <v>27</v>
      </c>
      <c r="D21" s="27"/>
      <c r="E21" s="29"/>
      <c r="F21" s="29"/>
      <c r="G21" s="29"/>
      <c r="H21" s="29"/>
      <c r="I21" s="29"/>
      <c r="J21" s="29">
        <v>0</v>
      </c>
    </row>
    <row r="22" spans="1:10" ht="12" customHeight="1" x14ac:dyDescent="0.2">
      <c r="A22" s="19"/>
      <c r="B22" s="31"/>
      <c r="C22" s="26" t="s">
        <v>28</v>
      </c>
      <c r="D22" s="27"/>
      <c r="E22" s="29"/>
      <c r="F22" s="29"/>
      <c r="G22" s="29"/>
      <c r="H22" s="29"/>
      <c r="I22" s="29"/>
      <c r="J22" s="28">
        <v>0</v>
      </c>
    </row>
    <row r="23" spans="1:10" ht="12" customHeight="1" x14ac:dyDescent="0.2">
      <c r="A23" s="19"/>
      <c r="B23" s="25" t="s">
        <v>29</v>
      </c>
      <c r="C23" s="26"/>
      <c r="D23" s="27"/>
      <c r="E23" s="29">
        <v>496000</v>
      </c>
      <c r="F23" s="29">
        <v>0</v>
      </c>
      <c r="G23" s="29">
        <v>496000</v>
      </c>
      <c r="H23" s="29">
        <v>21800</v>
      </c>
      <c r="I23" s="29">
        <v>21800</v>
      </c>
      <c r="J23" s="28">
        <f>I23-E23</f>
        <v>-474200</v>
      </c>
    </row>
    <row r="24" spans="1:10" ht="12" customHeight="1" x14ac:dyDescent="0.2">
      <c r="A24" s="19"/>
      <c r="B24" s="25" t="s">
        <v>30</v>
      </c>
      <c r="C24" s="26"/>
      <c r="D24" s="27"/>
      <c r="E24" s="29">
        <v>0</v>
      </c>
      <c r="F24" s="29">
        <v>15868238.439999999</v>
      </c>
      <c r="G24" s="29">
        <v>15868238.439999999</v>
      </c>
      <c r="H24" s="29">
        <v>0</v>
      </c>
      <c r="I24" s="29">
        <v>0</v>
      </c>
      <c r="J24" s="28"/>
    </row>
    <row r="25" spans="1:10" ht="12" customHeight="1" x14ac:dyDescent="0.2">
      <c r="A25" s="32"/>
      <c r="B25" s="25" t="s">
        <v>31</v>
      </c>
      <c r="C25" s="26"/>
      <c r="D25" s="27"/>
      <c r="E25" s="29">
        <v>20958917.960000001</v>
      </c>
      <c r="F25" s="29">
        <v>2890877.85</v>
      </c>
      <c r="G25" s="29">
        <v>23849795.810000002</v>
      </c>
      <c r="H25" s="29">
        <v>8676164.5399999991</v>
      </c>
      <c r="I25" s="29">
        <v>8676164.5399999991</v>
      </c>
      <c r="J25" s="28">
        <f>I25-E25</f>
        <v>-12282753.420000002</v>
      </c>
    </row>
    <row r="26" spans="1:10" ht="12" customHeight="1" x14ac:dyDescent="0.2">
      <c r="A26" s="19"/>
      <c r="B26" s="25" t="s">
        <v>32</v>
      </c>
      <c r="C26" s="26"/>
      <c r="D26" s="27"/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8">
        <v>0</v>
      </c>
    </row>
    <row r="27" spans="1:10" ht="12" customHeight="1" x14ac:dyDescent="0.2">
      <c r="A27" s="19"/>
      <c r="B27" s="33"/>
      <c r="C27" s="34"/>
      <c r="D27" s="35"/>
      <c r="E27" s="36"/>
      <c r="F27" s="37"/>
      <c r="G27" s="38"/>
      <c r="H27" s="37"/>
      <c r="I27" s="37"/>
      <c r="J27" s="37"/>
    </row>
    <row r="28" spans="1:10" ht="12" customHeight="1" x14ac:dyDescent="0.2">
      <c r="A28" s="5"/>
      <c r="B28" s="39"/>
      <c r="C28" s="40"/>
      <c r="D28" s="41" t="s">
        <v>33</v>
      </c>
      <c r="E28" s="28">
        <f>SUM(E11+E12+E13+E14+E15+E18+E20+E23+E25+E26)</f>
        <v>22356323.960000001</v>
      </c>
      <c r="F28" s="28">
        <f>SUM(F11+F12+F13+F14+F15+F18+F20+F23+F24+F25+F26)</f>
        <v>21138754.380000003</v>
      </c>
      <c r="G28" s="28">
        <f t="shared" ref="G28:I28" si="2">SUM(G11+G12+G13+G14+G15+G18+G20+G23+G24+G25+G26)</f>
        <v>43495078.340000004</v>
      </c>
      <c r="H28" s="28">
        <f t="shared" si="2"/>
        <v>8760939.2699999996</v>
      </c>
      <c r="I28" s="28">
        <f t="shared" si="2"/>
        <v>8760939.2699999996</v>
      </c>
      <c r="J28" s="28">
        <f>I28-E28</f>
        <v>-13595384.690000001</v>
      </c>
    </row>
    <row r="29" spans="1:10" ht="12" customHeight="1" x14ac:dyDescent="0.2">
      <c r="A29" s="19"/>
      <c r="B29" s="42"/>
      <c r="C29" s="42"/>
      <c r="D29" s="42"/>
      <c r="E29" s="43"/>
      <c r="F29" s="43"/>
      <c r="G29" s="43"/>
      <c r="H29" s="44" t="s">
        <v>34</v>
      </c>
      <c r="I29" s="45"/>
      <c r="J29" s="46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47">
        <f>E35+E47</f>
        <v>22356323.960000001</v>
      </c>
      <c r="F34" s="47">
        <f>F35+F47</f>
        <v>21138754.380000003</v>
      </c>
      <c r="G34" s="47">
        <f t="shared" ref="G34:H34" si="3">G35+G47</f>
        <v>43495078.340000004</v>
      </c>
      <c r="H34" s="47">
        <f t="shared" si="3"/>
        <v>8760939.2699999996</v>
      </c>
      <c r="I34" s="47">
        <f>I35+I47</f>
        <v>8760939.2699999996</v>
      </c>
      <c r="J34" s="47">
        <f>I34-E34</f>
        <v>-13595384.690000001</v>
      </c>
    </row>
    <row r="35" spans="1:10" ht="12" customHeight="1" x14ac:dyDescent="0.2">
      <c r="A35" s="19"/>
      <c r="B35" s="48"/>
      <c r="C35" s="49"/>
      <c r="D35" s="50" t="s">
        <v>36</v>
      </c>
      <c r="E35" s="51">
        <f>+E36+E37+E38+E39+E42+E45+E46</f>
        <v>901406</v>
      </c>
      <c r="F35" s="52">
        <f>+F36+F37+F38+F39+F42+F45+F46</f>
        <v>18247876.530000001</v>
      </c>
      <c r="G35" s="52">
        <f>+G36+G37+G38+G39+G42+G45+G46</f>
        <v>19149282.530000001</v>
      </c>
      <c r="H35" s="52">
        <f>+H36+H37+H38+H39+H42+H45+H46</f>
        <v>62974.729999999996</v>
      </c>
      <c r="I35" s="52">
        <f>+I36+I37+I38+I39+I42+I45+I46</f>
        <v>62974.729999999996</v>
      </c>
      <c r="J35" s="52">
        <f>I35-E35</f>
        <v>-838431.27</v>
      </c>
    </row>
    <row r="36" spans="1:10" ht="12" customHeight="1" x14ac:dyDescent="0.2">
      <c r="A36" s="19"/>
      <c r="B36" s="31"/>
      <c r="C36" s="49">
        <v>10</v>
      </c>
      <c r="D36" s="49" t="s">
        <v>19</v>
      </c>
      <c r="E36" s="52">
        <v>0</v>
      </c>
      <c r="F36" s="52">
        <v>0</v>
      </c>
      <c r="G36" s="52">
        <f>E36+F36</f>
        <v>0</v>
      </c>
      <c r="H36" s="52">
        <v>0</v>
      </c>
      <c r="I36" s="52">
        <v>0</v>
      </c>
      <c r="J36" s="52">
        <f t="shared" ref="J36:J52" si="4">+I36-E36</f>
        <v>0</v>
      </c>
    </row>
    <row r="37" spans="1:10" ht="12" customHeight="1" x14ac:dyDescent="0.2">
      <c r="A37" s="19"/>
      <c r="B37" s="31"/>
      <c r="C37" s="49">
        <v>30</v>
      </c>
      <c r="D37" s="49" t="s">
        <v>21</v>
      </c>
      <c r="E37" s="53">
        <v>0</v>
      </c>
      <c r="F37" s="52">
        <v>0</v>
      </c>
      <c r="G37" s="54">
        <f t="shared" ref="G37:G38" si="5">E37+F37</f>
        <v>0</v>
      </c>
      <c r="H37" s="52">
        <v>0</v>
      </c>
      <c r="I37" s="54">
        <v>0</v>
      </c>
      <c r="J37" s="52">
        <f t="shared" si="4"/>
        <v>0</v>
      </c>
    </row>
    <row r="38" spans="1:10" ht="12" customHeight="1" x14ac:dyDescent="0.2">
      <c r="A38" s="19"/>
      <c r="B38" s="31"/>
      <c r="C38" s="49">
        <v>40</v>
      </c>
      <c r="D38" s="49" t="s">
        <v>22</v>
      </c>
      <c r="E38" s="53">
        <v>0</v>
      </c>
      <c r="F38" s="52">
        <v>0</v>
      </c>
      <c r="G38" s="54">
        <f t="shared" si="5"/>
        <v>0</v>
      </c>
      <c r="H38" s="52">
        <v>0</v>
      </c>
      <c r="I38" s="54">
        <v>0</v>
      </c>
      <c r="J38" s="52">
        <f t="shared" si="4"/>
        <v>0</v>
      </c>
    </row>
    <row r="39" spans="1:10" ht="12" customHeight="1" x14ac:dyDescent="0.2">
      <c r="A39" s="19"/>
      <c r="B39" s="31"/>
      <c r="C39" s="49">
        <v>50</v>
      </c>
      <c r="D39" s="49" t="s">
        <v>23</v>
      </c>
      <c r="E39" s="53">
        <v>883706</v>
      </c>
      <c r="F39" s="53">
        <v>0</v>
      </c>
      <c r="G39" s="53">
        <v>883706</v>
      </c>
      <c r="H39" s="53">
        <v>62525.71</v>
      </c>
      <c r="I39" s="53">
        <v>62525.71</v>
      </c>
      <c r="J39" s="52">
        <f>I39-E39</f>
        <v>-821180.29</v>
      </c>
    </row>
    <row r="40" spans="1:10" ht="12" customHeight="1" x14ac:dyDescent="0.2">
      <c r="A40" s="19"/>
      <c r="B40" s="31"/>
      <c r="C40" s="49">
        <v>51</v>
      </c>
      <c r="D40" s="49" t="s">
        <v>24</v>
      </c>
      <c r="E40" s="53">
        <v>883706</v>
      </c>
      <c r="F40" s="53">
        <v>0</v>
      </c>
      <c r="G40" s="53">
        <v>883706</v>
      </c>
      <c r="H40" s="53">
        <v>62525.71</v>
      </c>
      <c r="I40" s="53">
        <v>62525.71</v>
      </c>
      <c r="J40" s="52">
        <f>I40-E40</f>
        <v>-821180.29</v>
      </c>
    </row>
    <row r="41" spans="1:10" ht="12" customHeight="1" x14ac:dyDescent="0.2">
      <c r="A41" s="19"/>
      <c r="B41" s="31"/>
      <c r="C41" s="49">
        <v>52</v>
      </c>
      <c r="D41" s="49" t="s">
        <v>25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2">
        <f t="shared" ref="J41:J51" si="6">I41-E41</f>
        <v>0</v>
      </c>
    </row>
    <row r="42" spans="1:10" ht="12" customHeight="1" x14ac:dyDescent="0.2">
      <c r="A42" s="19"/>
      <c r="B42" s="31"/>
      <c r="C42" s="49">
        <v>60</v>
      </c>
      <c r="D42" s="49" t="s">
        <v>26</v>
      </c>
      <c r="E42" s="53">
        <v>17700</v>
      </c>
      <c r="F42" s="53">
        <v>2379638.09</v>
      </c>
      <c r="G42" s="53">
        <v>2397338.09</v>
      </c>
      <c r="H42" s="53">
        <v>449.02</v>
      </c>
      <c r="I42" s="53">
        <v>449.02</v>
      </c>
      <c r="J42" s="52">
        <f t="shared" si="6"/>
        <v>-17250.98</v>
      </c>
    </row>
    <row r="43" spans="1:10" ht="12" customHeight="1" x14ac:dyDescent="0.2">
      <c r="A43" s="19"/>
      <c r="B43" s="31"/>
      <c r="C43" s="49">
        <v>61</v>
      </c>
      <c r="D43" s="49" t="s">
        <v>24</v>
      </c>
      <c r="E43" s="53">
        <v>0</v>
      </c>
      <c r="F43" s="53">
        <v>2379638.09</v>
      </c>
      <c r="G43" s="53">
        <v>2379638.09</v>
      </c>
      <c r="H43" s="53">
        <v>0</v>
      </c>
      <c r="I43" s="53">
        <v>0</v>
      </c>
      <c r="J43" s="52">
        <f t="shared" si="6"/>
        <v>0</v>
      </c>
    </row>
    <row r="44" spans="1:10" ht="12" customHeight="1" x14ac:dyDescent="0.2">
      <c r="A44" s="19"/>
      <c r="B44" s="31"/>
      <c r="C44" s="49">
        <v>62</v>
      </c>
      <c r="D44" s="49" t="s">
        <v>25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2">
        <f t="shared" si="6"/>
        <v>0</v>
      </c>
    </row>
    <row r="45" spans="1:10" ht="12" customHeight="1" x14ac:dyDescent="0.2">
      <c r="A45" s="19"/>
      <c r="B45" s="31"/>
      <c r="C45" s="49">
        <v>80</v>
      </c>
      <c r="D45" s="49" t="s">
        <v>30</v>
      </c>
      <c r="E45" s="53">
        <v>0</v>
      </c>
      <c r="F45" s="53">
        <v>15868238.439999999</v>
      </c>
      <c r="G45" s="53">
        <v>15868238.439999999</v>
      </c>
      <c r="H45" s="53">
        <v>0</v>
      </c>
      <c r="I45" s="53">
        <v>0</v>
      </c>
      <c r="J45" s="52">
        <f t="shared" si="6"/>
        <v>0</v>
      </c>
    </row>
    <row r="46" spans="1:10" ht="12" customHeight="1" x14ac:dyDescent="0.2">
      <c r="A46" s="19"/>
      <c r="B46" s="31"/>
      <c r="C46" s="49">
        <v>90</v>
      </c>
      <c r="D46" s="49" t="s">
        <v>31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2">
        <f t="shared" si="6"/>
        <v>0</v>
      </c>
    </row>
    <row r="47" spans="1:10" ht="12" customHeight="1" x14ac:dyDescent="0.2">
      <c r="A47" s="19"/>
      <c r="B47" s="31"/>
      <c r="C47" s="49"/>
      <c r="D47" s="49" t="s">
        <v>37</v>
      </c>
      <c r="E47" s="53">
        <f>SUM(E49+E50)</f>
        <v>21454917.960000001</v>
      </c>
      <c r="F47" s="53">
        <f t="shared" ref="F47:I47" si="7">SUM(F49+F50)</f>
        <v>2890877.85</v>
      </c>
      <c r="G47" s="53">
        <f t="shared" si="7"/>
        <v>24345795.810000002</v>
      </c>
      <c r="H47" s="53">
        <f t="shared" si="7"/>
        <v>8697964.5399999991</v>
      </c>
      <c r="I47" s="53">
        <f t="shared" si="7"/>
        <v>8697964.5399999991</v>
      </c>
      <c r="J47" s="52">
        <f>I49-E49</f>
        <v>-474200</v>
      </c>
    </row>
    <row r="48" spans="1:10" ht="12" customHeight="1" x14ac:dyDescent="0.2">
      <c r="A48" s="19"/>
      <c r="B48" s="48"/>
      <c r="C48" s="49">
        <v>20</v>
      </c>
      <c r="D48" s="49" t="s">
        <v>20</v>
      </c>
      <c r="E48" s="53"/>
      <c r="F48" s="53"/>
      <c r="G48" s="53"/>
      <c r="H48" s="53"/>
      <c r="I48" s="53"/>
      <c r="J48" s="52">
        <f t="shared" si="6"/>
        <v>0</v>
      </c>
    </row>
    <row r="49" spans="1:11" ht="12" customHeight="1" x14ac:dyDescent="0.2">
      <c r="A49" s="19"/>
      <c r="B49" s="48"/>
      <c r="C49" s="49">
        <v>70</v>
      </c>
      <c r="D49" s="49" t="s">
        <v>29</v>
      </c>
      <c r="E49" s="53">
        <v>496000</v>
      </c>
      <c r="F49" s="53">
        <v>0</v>
      </c>
      <c r="G49" s="53">
        <v>496000</v>
      </c>
      <c r="H49" s="53">
        <v>21800</v>
      </c>
      <c r="I49" s="53">
        <v>21800</v>
      </c>
      <c r="J49" s="52"/>
    </row>
    <row r="50" spans="1:11" ht="12" customHeight="1" x14ac:dyDescent="0.2">
      <c r="A50" s="19"/>
      <c r="B50" s="31"/>
      <c r="C50" s="49">
        <v>90</v>
      </c>
      <c r="D50" s="49" t="s">
        <v>31</v>
      </c>
      <c r="E50" s="52">
        <v>20958917.960000001</v>
      </c>
      <c r="F50" s="52">
        <v>2890877.85</v>
      </c>
      <c r="G50" s="52">
        <v>23849795.810000002</v>
      </c>
      <c r="H50" s="52">
        <v>8676164.5399999991</v>
      </c>
      <c r="I50" s="52">
        <v>8676164.5399999991</v>
      </c>
      <c r="J50" s="52">
        <f t="shared" si="6"/>
        <v>-12282753.420000002</v>
      </c>
    </row>
    <row r="51" spans="1:11" ht="12" customHeight="1" x14ac:dyDescent="0.2">
      <c r="A51" s="19"/>
      <c r="B51" s="31"/>
      <c r="C51" s="49"/>
      <c r="D51" s="49" t="s">
        <v>38</v>
      </c>
      <c r="E51" s="52">
        <f>SUM(E52)</f>
        <v>0</v>
      </c>
      <c r="F51" s="52">
        <f>SUM(F52)</f>
        <v>0</v>
      </c>
      <c r="G51" s="52">
        <f>SUM(G52)</f>
        <v>0</v>
      </c>
      <c r="H51" s="52">
        <f>SUM(H52)</f>
        <v>0</v>
      </c>
      <c r="I51" s="54">
        <f t="shared" ref="I51:I61" si="8">H51</f>
        <v>0</v>
      </c>
      <c r="J51" s="52">
        <f t="shared" si="6"/>
        <v>0</v>
      </c>
    </row>
    <row r="52" spans="1:11" s="57" customFormat="1" ht="12" customHeight="1" x14ac:dyDescent="0.2">
      <c r="A52" s="5"/>
      <c r="B52" s="55"/>
      <c r="C52" s="49" t="s">
        <v>39</v>
      </c>
      <c r="D52" s="49" t="s">
        <v>32</v>
      </c>
      <c r="E52" s="52">
        <v>0</v>
      </c>
      <c r="F52" s="52">
        <v>0</v>
      </c>
      <c r="G52" s="52">
        <f>E52+F52</f>
        <v>0</v>
      </c>
      <c r="H52" s="52">
        <v>0</v>
      </c>
      <c r="I52" s="52">
        <v>0</v>
      </c>
      <c r="J52" s="52">
        <f t="shared" si="4"/>
        <v>0</v>
      </c>
      <c r="K52" s="56"/>
    </row>
    <row r="53" spans="1:11" ht="12" customHeight="1" x14ac:dyDescent="0.2">
      <c r="A53" s="19"/>
      <c r="B53" s="48"/>
      <c r="C53" s="49"/>
      <c r="D53" s="49"/>
      <c r="E53" s="52"/>
      <c r="F53" s="52"/>
      <c r="G53" s="52"/>
      <c r="H53" s="52"/>
      <c r="I53" s="52"/>
      <c r="J53" s="52"/>
    </row>
    <row r="54" spans="1:11" ht="12" customHeight="1" x14ac:dyDescent="0.2">
      <c r="A54" s="19"/>
      <c r="B54" s="31"/>
      <c r="C54" s="26"/>
      <c r="D54" s="27"/>
      <c r="E54" s="28"/>
      <c r="F54" s="28"/>
      <c r="G54" s="28"/>
      <c r="H54" s="29"/>
      <c r="I54" s="28"/>
      <c r="J54" s="28"/>
    </row>
    <row r="55" spans="1:11" ht="12" customHeight="1" x14ac:dyDescent="0.2">
      <c r="A55" s="19"/>
      <c r="B55" s="33"/>
      <c r="C55" s="34"/>
      <c r="D55" s="35"/>
      <c r="E55" s="37"/>
      <c r="F55" s="37"/>
      <c r="G55" s="37"/>
      <c r="H55" s="37"/>
      <c r="I55" s="37"/>
      <c r="J55" s="37"/>
    </row>
    <row r="56" spans="1:11" ht="12" customHeight="1" x14ac:dyDescent="0.2">
      <c r="A56" s="5"/>
      <c r="B56" s="58"/>
      <c r="C56" s="59"/>
      <c r="D56" s="60" t="s">
        <v>33</v>
      </c>
      <c r="E56" s="52">
        <f>+E47+E35</f>
        <v>22356323.960000001</v>
      </c>
      <c r="F56" s="52">
        <f t="shared" ref="F56:I56" si="9">+F47+F35</f>
        <v>21138754.380000003</v>
      </c>
      <c r="G56" s="52">
        <f t="shared" si="9"/>
        <v>43495078.340000004</v>
      </c>
      <c r="H56" s="52">
        <f t="shared" si="9"/>
        <v>8760939.2699999996</v>
      </c>
      <c r="I56" s="52">
        <f t="shared" si="9"/>
        <v>8760939.2699999996</v>
      </c>
      <c r="J56" s="52">
        <f>I56-E56</f>
        <v>-13595384.690000001</v>
      </c>
    </row>
    <row r="57" spans="1:11" x14ac:dyDescent="0.2">
      <c r="A57" s="19"/>
      <c r="B57" s="61" t="s">
        <v>40</v>
      </c>
      <c r="C57" s="62"/>
      <c r="D57" s="62"/>
      <c r="E57" s="62"/>
      <c r="F57" s="63"/>
      <c r="G57" s="63"/>
      <c r="H57" s="64" t="s">
        <v>34</v>
      </c>
      <c r="I57" s="65"/>
      <c r="J57" s="66"/>
    </row>
    <row r="58" spans="1:11" x14ac:dyDescent="0.2">
      <c r="A58" s="19"/>
      <c r="B58" s="67"/>
      <c r="C58" s="67"/>
      <c r="D58" s="67"/>
      <c r="E58" s="67"/>
      <c r="F58" s="67"/>
      <c r="G58" s="67"/>
      <c r="H58" s="67"/>
      <c r="I58" s="67"/>
      <c r="J58" s="67"/>
    </row>
    <row r="59" spans="1:11" x14ac:dyDescent="0.2">
      <c r="B59" s="61" t="s">
        <v>41</v>
      </c>
      <c r="C59" s="61"/>
      <c r="D59" s="61"/>
      <c r="E59" s="61"/>
      <c r="F59" s="61"/>
      <c r="G59" s="61"/>
      <c r="H59" s="61"/>
      <c r="I59" s="61"/>
      <c r="J59" s="61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68"/>
    </row>
    <row r="64" spans="1:11" x14ac:dyDescent="0.2">
      <c r="D64" s="69"/>
      <c r="E64" s="69"/>
      <c r="F64" s="70"/>
      <c r="G64" s="70"/>
      <c r="H64" s="71"/>
      <c r="I64" s="71"/>
      <c r="J64" s="71"/>
      <c r="K64" s="71"/>
    </row>
    <row r="65" spans="4:11" ht="12" customHeight="1" x14ac:dyDescent="0.2">
      <c r="D65" s="69"/>
      <c r="E65" s="69"/>
      <c r="F65" s="72"/>
      <c r="G65" s="72"/>
      <c r="H65" s="73"/>
      <c r="I65" s="73"/>
      <c r="J65" s="73"/>
      <c r="K65" s="73"/>
    </row>
  </sheetData>
  <mergeCells count="31">
    <mergeCell ref="J31:J32"/>
    <mergeCell ref="C54:D54"/>
    <mergeCell ref="H57:I57"/>
    <mergeCell ref="B58:J58"/>
    <mergeCell ref="H64:K64"/>
    <mergeCell ref="H65:K65"/>
    <mergeCell ref="B23:D23"/>
    <mergeCell ref="B24:D24"/>
    <mergeCell ref="B25:D25"/>
    <mergeCell ref="B26:D26"/>
    <mergeCell ref="H29:I29"/>
    <mergeCell ref="B31:D33"/>
    <mergeCell ref="E31:I31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2018-03-07T21:29:18Z</dcterms:created>
  <dcterms:modified xsi:type="dcterms:W3CDTF">2018-03-07T21:30:28Z</dcterms:modified>
</cp:coreProperties>
</file>