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iles\Drive\T-FINANZAS\AGREGADOS\2015\3\"/>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2" i="1" l="1"/>
  <c r="J42" i="1"/>
  <c r="J41" i="1" s="1"/>
  <c r="O41" i="1"/>
  <c r="N41" i="1"/>
  <c r="M41" i="1"/>
  <c r="L41" i="1"/>
  <c r="K41" i="1"/>
  <c r="I41" i="1"/>
  <c r="H41" i="1"/>
  <c r="G41" i="1"/>
  <c r="J39" i="1"/>
  <c r="J38" i="1"/>
  <c r="O38" i="1" s="1"/>
  <c r="O37" i="1"/>
  <c r="J37" i="1"/>
  <c r="L36" i="1"/>
  <c r="J36" i="1"/>
  <c r="O36" i="1" s="1"/>
  <c r="O35" i="1" s="1"/>
  <c r="N35" i="1"/>
  <c r="M35" i="1"/>
  <c r="L35" i="1"/>
  <c r="K35" i="1"/>
  <c r="I35" i="1"/>
  <c r="H35" i="1"/>
  <c r="O33" i="1"/>
  <c r="J33" i="1"/>
  <c r="J32" i="1"/>
  <c r="O32" i="1" s="1"/>
  <c r="O31" i="1"/>
  <c r="J31" i="1"/>
  <c r="J30" i="1"/>
  <c r="O30" i="1" s="1"/>
  <c r="O29" i="1"/>
  <c r="L29" i="1"/>
  <c r="J29" i="1"/>
  <c r="N28" i="1"/>
  <c r="M28" i="1"/>
  <c r="L28" i="1"/>
  <c r="K28" i="1"/>
  <c r="J28" i="1"/>
  <c r="I28" i="1"/>
  <c r="H28" i="1"/>
  <c r="J26" i="1"/>
  <c r="O25" i="1"/>
  <c r="J25" i="1"/>
  <c r="J24" i="1"/>
  <c r="O24" i="1" s="1"/>
  <c r="O23" i="1"/>
  <c r="J23" i="1"/>
  <c r="J22" i="1"/>
  <c r="O22" i="1" s="1"/>
  <c r="O21" i="1"/>
  <c r="J21" i="1"/>
  <c r="J20" i="1"/>
  <c r="O20" i="1" s="1"/>
  <c r="O19" i="1"/>
  <c r="J19" i="1"/>
  <c r="J18" i="1"/>
  <c r="O18" i="1" s="1"/>
  <c r="O17" i="1"/>
  <c r="O16" i="1" s="1"/>
  <c r="J17" i="1"/>
  <c r="N16" i="1"/>
  <c r="N44" i="1" s="1"/>
  <c r="M16" i="1"/>
  <c r="M44" i="1" s="1"/>
  <c r="L16" i="1"/>
  <c r="K16" i="1"/>
  <c r="J16" i="1"/>
  <c r="I16" i="1"/>
  <c r="I44" i="1" s="1"/>
  <c r="H16" i="1"/>
  <c r="J14" i="1"/>
  <c r="O14" i="1" s="1"/>
  <c r="O13" i="1"/>
  <c r="J13" i="1"/>
  <c r="J12" i="1"/>
  <c r="J11" i="1" s="1"/>
  <c r="N11" i="1"/>
  <c r="M11" i="1"/>
  <c r="L11" i="1"/>
  <c r="L44" i="1" s="1"/>
  <c r="K11" i="1"/>
  <c r="K44" i="1" s="1"/>
  <c r="I11" i="1"/>
  <c r="H11" i="1"/>
  <c r="H44" i="1" s="1"/>
  <c r="O28" i="1" l="1"/>
  <c r="O12" i="1"/>
  <c r="O11" i="1" s="1"/>
  <c r="O44" i="1" s="1"/>
  <c r="J35" i="1"/>
  <c r="J44" i="1" s="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<sst xmlns="http://schemas.openxmlformats.org/spreadsheetml/2006/main" count="82" uniqueCount="81">
  <si>
    <t>PROGRAMAS Y PROYECTOS DE INVERSIÓN</t>
  </si>
  <si>
    <t>Del 1 de Enero al 30 de Septiembre 2015</t>
  </si>
  <si>
    <t>Ente Público:</t>
  </si>
  <si>
    <t>UNIVERSIDAD TECNOLÓGICA DE SAN MIGUEL DE ALLENDE</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</si>
  <si>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</si>
  <si>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</si>
  <si>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</si>
  <si>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</si>
  <si>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</si>
  <si>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</si>
  <si>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</si>
  <si>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</si>
  <si>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</si>
  <si>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</si>
  <si>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</si>
  <si>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</si>
  <si>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</si>
  <si>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</si>
  <si>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</si>
  <si>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</si>
  <si>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</si>
  <si>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</si>
  <si>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</si>
  <si>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</si>
  <si>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RECTORÍA</t>
  </si>
  <si>
    <t>P0793</t>
  </si>
  <si>
    <t>OPERACIÓN DEL MODELO DE PLANEACIÓN Y EVALUACIÓN</t>
  </si>
  <si>
    <t>20, 441.16</t>
  </si>
  <si>
    <t>P0789</t>
  </si>
  <si>
    <t>GESTIÓN DE CERTIFIACIÓN DE PROCESOS</t>
  </si>
  <si>
    <t>G0102</t>
  </si>
  <si>
    <t>G0102- MANDO</t>
  </si>
  <si>
    <t>SECRETARÍA ACADÉMICA</t>
  </si>
  <si>
    <t>P0788</t>
  </si>
  <si>
    <t>GESTIÓN DEL PROCESO DE ACREDITACIÓN Y EVALUACIÓN DE PROGRAMAS DE IES PÚBLICAS</t>
  </si>
  <si>
    <t>P0785</t>
  </si>
  <si>
    <t>APOYOS PARA LA PROFESIONALIZACIÓN</t>
  </si>
  <si>
    <t>P0787</t>
  </si>
  <si>
    <t>CURSOS Y EVENTOS DE FORTALECIMIENTO A LA FORMACIÓN INTEGRAL</t>
  </si>
  <si>
    <t>P0784</t>
  </si>
  <si>
    <t>APLICACIÓN DE PLANES DE TRABAJO DE ATENCIÓN A LA DESERCIÓN Y REPROBACIÓN</t>
  </si>
  <si>
    <t>P0784.I001</t>
  </si>
  <si>
    <t>MODELO DE PREVENCIÓN</t>
  </si>
  <si>
    <t>P0783</t>
  </si>
  <si>
    <t>ADMINISTRACIÓN E IMPARTICIÓN DE LOS SERVICIOS EDUCATIVOS EXISTENTES</t>
  </si>
  <si>
    <t>P0783.I003</t>
  </si>
  <si>
    <t>CONSOLIDACIÓN DE…</t>
  </si>
  <si>
    <t>P0783.I004</t>
  </si>
  <si>
    <t>EQUIPAMIENTO BÁSICO</t>
  </si>
  <si>
    <t>P0791</t>
  </si>
  <si>
    <t>OPERACIÓN DE OTORGAMIENTO DE BECAS Y APOYOS</t>
  </si>
  <si>
    <t>Q1594</t>
  </si>
  <si>
    <t>INFRAESTRUCTURA DE LA…</t>
  </si>
  <si>
    <t>VINCULACIÓN</t>
  </si>
  <si>
    <t>P0786</t>
  </si>
  <si>
    <t>CAPACITACIÓN Y CERTIFICACIÓN DE COMPETENCIAS OCUPACIONALES</t>
  </si>
  <si>
    <t>P0792</t>
  </si>
  <si>
    <t>OPERACIÓN DE SERVICIOS DE VINCULACIÓN CON EL ENTORNO</t>
  </si>
  <si>
    <t>P0782</t>
  </si>
  <si>
    <t>ACTUALIZACIÓN DE PROGRAMAS Y CONTENIDOS EDUCATIVOS CON RELACIÓN A LAS DEMANDAS DEL ENTORNO</t>
  </si>
  <si>
    <t>P0794</t>
  </si>
  <si>
    <t>REALIZACIÓN DE FOROS DE EMPRENDURISMO Y EXPERIENCIAS EXISTOSAS REALIZADAS</t>
  </si>
  <si>
    <t>P0794.I001</t>
  </si>
  <si>
    <t>FORTALECIMIENTO INSTITUCIONAL</t>
  </si>
  <si>
    <t>ADMINISTRACIÓN</t>
  </si>
  <si>
    <t>P0785.I002</t>
  </si>
  <si>
    <t>P0790</t>
  </si>
  <si>
    <t>MANTENIMIENTO DE LA INFRESTRUCTURA</t>
  </si>
  <si>
    <t>G0101</t>
  </si>
  <si>
    <t>G0101- GESTIÓN</t>
  </si>
  <si>
    <t>G0101.I001</t>
  </si>
  <si>
    <t>CAPACITACIÓN Y FORMACIÓN</t>
  </si>
  <si>
    <t>UT LAJA BAJÍO</t>
  </si>
  <si>
    <t>P1346</t>
  </si>
  <si>
    <t>SERVICIOS EDUCATIVOS</t>
  </si>
  <si>
    <t>Total del Gasto</t>
  </si>
  <si>
    <t>Bajo protesta de decir verdad declaramos que los Estados Financieros y sus Notas son razonablemente correctos y responsabilidad del emisor</t>
  </si>
  <si>
    <t>SOFIA AYALA RODRIGUEZ</t>
  </si>
  <si>
    <t>JOSE EDUARDO ADRIAN SORIA CRUZ</t>
  </si>
  <si>
    <t>RECTORA</t>
  </si>
  <si>
    <t>DIRECTOR DE ADMINISTRACION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</si>
</sst>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u/>
      <sz val="10"/>
      <name val="Arial"/>
      <family val="2"/>
    </font>
    <font>
      <b/>
      <sz val="10"/>
      <color theme="1"/>
      <name val="Arial"/>
      <family val="2"/>
    </font>
    <font>
      <sz val="10"/>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2" fillId="2" borderId="0" xfId="0" applyFont="1" applyFill="1"/>
    <xf numFmtId="0" fontId="3" fillId="3" borderId="0" xfId="0" applyFont="1" applyFill="1" applyBorder="1" applyAlignment="1">
      <alignment horizontal="center"/>
    </xf>
    <xf numFmtId="0" fontId="2" fillId="0" borderId="0" xfId="0" applyFont="1"/>
    <xf numFmtId="0" fontId="4" fillId="2" borderId="0" xfId="0" applyFont="1" applyFill="1"/>
    <xf numFmtId="0" fontId="3" fillId="2" borderId="0" xfId="0" applyFont="1" applyFill="1" applyBorder="1" applyAlignment="1">
      <alignment horizontal="right"/>
    </xf>
    <xf numFmtId="0" fontId="5" fillId="2" borderId="1" xfId="0" applyNumberFormat="1" applyFont="1" applyFill="1" applyBorder="1" applyAlignment="1" applyProtection="1">
      <protection locked="0"/>
    </xf>
    <xf numFmtId="0" fontId="3" fillId="2" borderId="1" xfId="0" applyFont="1" applyFill="1" applyBorder="1" applyAlignment="1"/>
    <xf numFmtId="0" fontId="3" fillId="2" borderId="1" xfId="0" applyNumberFormat="1" applyFont="1" applyFill="1" applyBorder="1" applyAlignment="1" applyProtection="1">
      <protection locked="0"/>
    </xf>
    <xf numFmtId="0" fontId="2" fillId="2" borderId="1" xfId="0" applyFont="1" applyFill="1" applyBorder="1"/>
    <xf numFmtId="0" fontId="4" fillId="2" borderId="1" xfId="0" applyFont="1" applyFill="1" applyBorder="1"/>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6" fillId="3" borderId="6" xfId="0" applyFont="1" applyFill="1" applyBorder="1" applyAlignment="1">
      <alignment horizontal="center"/>
    </xf>
    <xf numFmtId="0" fontId="6" fillId="3" borderId="8" xfId="0" applyFont="1" applyFill="1" applyBorder="1" applyAlignment="1">
      <alignment horizont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6" fillId="3" borderId="12" xfId="0" applyFont="1" applyFill="1" applyBorder="1" applyAlignment="1">
      <alignment horizontal="center" wrapText="1"/>
    </xf>
    <xf numFmtId="0" fontId="3" fillId="3" borderId="1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3" xfId="0"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0"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11" xfId="0" applyFont="1" applyFill="1" applyBorder="1"/>
    <xf numFmtId="0" fontId="2" fillId="0" borderId="11" xfId="0" applyFont="1" applyBorder="1"/>
    <xf numFmtId="0" fontId="2" fillId="2" borderId="9"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6" fillId="2" borderId="10" xfId="0" applyFont="1" applyFill="1" applyBorder="1" applyAlignment="1">
      <alignment horizontal="right" vertical="center" wrapText="1"/>
    </xf>
    <xf numFmtId="0" fontId="6" fillId="2" borderId="10" xfId="0" applyFont="1" applyFill="1" applyBorder="1" applyAlignment="1">
      <alignment horizontal="right" vertical="justify" wrapText="1"/>
    </xf>
    <xf numFmtId="43" fontId="6" fillId="2" borderId="11" xfId="0" applyNumberFormat="1" applyFont="1" applyFill="1" applyBorder="1" applyAlignment="1">
      <alignment horizontal="right" vertical="center" wrapText="1"/>
    </xf>
    <xf numFmtId="9" fontId="2" fillId="2" borderId="11" xfId="2" applyFont="1" applyFill="1" applyBorder="1"/>
    <xf numFmtId="9" fontId="2" fillId="0" borderId="11" xfId="2" applyFont="1" applyBorder="1"/>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horizontal="right" vertical="justify" wrapText="1"/>
    </xf>
    <xf numFmtId="43" fontId="2" fillId="2" borderId="11" xfId="1" applyFont="1" applyFill="1" applyBorder="1" applyAlignment="1">
      <alignment horizontal="right" vertical="top" wrapText="1"/>
    </xf>
    <xf numFmtId="43" fontId="2" fillId="2" borderId="11" xfId="0" applyNumberFormat="1" applyFont="1" applyFill="1" applyBorder="1" applyAlignment="1">
      <alignment horizontal="right"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2" borderId="0" xfId="0" applyFont="1" applyFill="1"/>
    <xf numFmtId="0" fontId="6" fillId="2" borderId="9" xfId="0" applyFont="1" applyFill="1" applyBorder="1" applyAlignment="1">
      <alignment horizontal="justify"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right" vertical="center" wrapText="1"/>
    </xf>
    <xf numFmtId="43" fontId="6" fillId="2" borderId="11" xfId="1" applyFont="1" applyFill="1" applyBorder="1" applyAlignment="1">
      <alignment horizontal="right" vertical="top" wrapText="1"/>
    </xf>
    <xf numFmtId="9" fontId="6" fillId="2" borderId="11" xfId="2" applyFont="1" applyFill="1" applyBorder="1"/>
    <xf numFmtId="9" fontId="6" fillId="0" borderId="11" xfId="2" applyFont="1" applyBorder="1"/>
    <xf numFmtId="0" fontId="6" fillId="0" borderId="0" xfId="0" applyFont="1"/>
    <xf numFmtId="43" fontId="2" fillId="2" borderId="11" xfId="1" applyFont="1" applyFill="1" applyBorder="1" applyAlignment="1">
      <alignment horizontal="right" vertical="center" wrapText="1"/>
    </xf>
    <xf numFmtId="43" fontId="2" fillId="2" borderId="10" xfId="1" applyFont="1" applyFill="1" applyBorder="1" applyAlignment="1">
      <alignment horizontal="right" vertical="center" wrapText="1"/>
    </xf>
    <xf numFmtId="0" fontId="2" fillId="2" borderId="0"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6" fillId="2" borderId="0" xfId="0" applyFont="1" applyFill="1" applyBorder="1" applyAlignment="1">
      <alignment horizontal="justify" vertical="center" wrapText="1"/>
    </xf>
    <xf numFmtId="0" fontId="6" fillId="2" borderId="10" xfId="0" applyFont="1" applyFill="1" applyBorder="1" applyAlignment="1">
      <alignment horizontal="justify" vertical="center" wrapText="1"/>
    </xf>
    <xf numFmtId="43" fontId="6" fillId="2" borderId="11" xfId="1" applyFont="1" applyFill="1" applyBorder="1" applyAlignment="1">
      <alignment horizontal="right" vertical="center" wrapText="1"/>
    </xf>
    <xf numFmtId="43" fontId="6" fillId="2" borderId="0" xfId="1" applyFont="1" applyFill="1"/>
    <xf numFmtId="43" fontId="6" fillId="2" borderId="9" xfId="1" applyFont="1" applyFill="1" applyBorder="1" applyAlignment="1">
      <alignment horizontal="justify" vertical="center" wrapText="1"/>
    </xf>
    <xf numFmtId="43" fontId="6" fillId="2" borderId="0" xfId="1" applyFont="1" applyFill="1" applyBorder="1" applyAlignment="1">
      <alignment horizontal="justify" vertical="center" wrapText="1"/>
    </xf>
    <xf numFmtId="43" fontId="6" fillId="2" borderId="10" xfId="1" applyFont="1" applyFill="1" applyBorder="1" applyAlignment="1">
      <alignment horizontal="justify" vertical="center" wrapText="1"/>
    </xf>
    <xf numFmtId="43" fontId="6" fillId="2" borderId="10" xfId="1" applyFont="1" applyFill="1" applyBorder="1" applyAlignment="1">
      <alignment horizontal="right" vertical="center" wrapText="1"/>
    </xf>
    <xf numFmtId="43" fontId="6" fillId="2" borderId="10" xfId="1" applyFont="1" applyFill="1" applyBorder="1" applyAlignment="1">
      <alignment horizontal="right" vertical="justify" wrapText="1"/>
    </xf>
    <xf numFmtId="49" fontId="2" fillId="2" borderId="11" xfId="1" applyNumberFormat="1" applyFont="1" applyFill="1" applyBorder="1" applyAlignment="1">
      <alignment horizontal="right" vertical="center" wrapText="1"/>
    </xf>
    <xf numFmtId="43" fontId="6" fillId="2" borderId="11" xfId="1" applyFont="1" applyFill="1" applyBorder="1"/>
    <xf numFmtId="43" fontId="6" fillId="0" borderId="11" xfId="1" applyFont="1" applyBorder="1"/>
    <xf numFmtId="43" fontId="6" fillId="0" borderId="0" xfId="1" applyFont="1"/>
    <xf numFmtId="43" fontId="2" fillId="2" borderId="0" xfId="1" applyFont="1" applyFill="1"/>
    <xf numFmtId="43" fontId="2" fillId="2" borderId="9" xfId="1" applyFont="1" applyFill="1" applyBorder="1" applyAlignment="1">
      <alignment horizontal="justify" vertical="center" wrapText="1"/>
    </xf>
    <xf numFmtId="43" fontId="2" fillId="2" borderId="0" xfId="1" applyFont="1" applyFill="1" applyBorder="1" applyAlignment="1">
      <alignment horizontal="center" vertical="center" wrapText="1"/>
    </xf>
    <xf numFmtId="43" fontId="2" fillId="2" borderId="10" xfId="1" applyFont="1" applyFill="1" applyBorder="1" applyAlignment="1">
      <alignment horizontal="center" vertical="center" wrapText="1"/>
    </xf>
    <xf numFmtId="43" fontId="2" fillId="2" borderId="10" xfId="1" applyFont="1" applyFill="1" applyBorder="1" applyAlignment="1">
      <alignment horizontal="right" vertical="justify" wrapText="1"/>
    </xf>
    <xf numFmtId="43" fontId="2" fillId="2" borderId="11" xfId="1" applyFont="1" applyFill="1" applyBorder="1"/>
    <xf numFmtId="43" fontId="2" fillId="0" borderId="11" xfId="1" applyFont="1" applyBorder="1"/>
    <xf numFmtId="43" fontId="2" fillId="0" borderId="0" xfId="1" applyFont="1"/>
    <xf numFmtId="0" fontId="6" fillId="2" borderId="6" xfId="0" applyFont="1" applyFill="1" applyBorder="1" applyAlignment="1">
      <alignment horizontal="justify" vertical="center" wrapText="1"/>
    </xf>
    <xf numFmtId="0" fontId="6" fillId="2" borderId="7" xfId="0" applyFont="1" applyFill="1" applyBorder="1" applyAlignment="1">
      <alignment horizontal="left" vertical="center" wrapText="1" indent="3"/>
    </xf>
    <xf numFmtId="0" fontId="6" fillId="2" borderId="8" xfId="0" applyFont="1" applyFill="1" applyBorder="1" applyAlignment="1">
      <alignment horizontal="left" vertical="center" wrapText="1" indent="3"/>
    </xf>
    <xf numFmtId="0" fontId="6" fillId="2" borderId="13" xfId="0" applyFont="1" applyFill="1" applyBorder="1" applyAlignment="1">
      <alignment horizontal="right" vertical="center" wrapText="1"/>
    </xf>
    <xf numFmtId="43" fontId="6" fillId="2" borderId="13" xfId="0" applyNumberFormat="1" applyFont="1" applyFill="1" applyBorder="1" applyAlignment="1">
      <alignment horizontal="right" vertical="center" wrapText="1"/>
    </xf>
    <xf numFmtId="9" fontId="6" fillId="2" borderId="6" xfId="2" applyFont="1" applyFill="1" applyBorder="1" applyAlignment="1">
      <alignment horizontal="center"/>
    </xf>
    <xf numFmtId="9" fontId="6" fillId="2" borderId="8" xfId="2" applyFont="1" applyFill="1" applyBorder="1" applyAlignment="1">
      <alignment horizontal="center"/>
    </xf>
    <xf numFmtId="0" fontId="2" fillId="0" borderId="1" xfId="0" applyFont="1" applyBorder="1"/>
    <xf numFmtId="0" fontId="2" fillId="0" borderId="0" xfId="0" applyFont="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7" fillId="0" borderId="0" xfId="0" applyFont="1"/>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showGridLines="0" tabSelected="1" view="pageBreakPreview" zoomScale="60" zoomScaleNormal="100" workbookViewId="0">
      <selection sqref="A1:XFD1048576"/>
    </sheetView>
  </sheetViews>
  <sheetFormatPr baseColWidth="10" defaultRowHeight="15" x14ac:dyDescent="0.25"/>
  <cols>
    <col min="6" max="6" width="41.28515625" bestFit="1" customWidth="1"/>
    <col min="7" max="7" width="13.28515625" bestFit="1" customWidth="1"/>
    <col min="8" max="10" width="13.85546875" bestFit="1" customWidth="1"/>
    <col min="11" max="11" width="13.85546875" customWidth="1"/>
    <col min="12" max="12" width="11.5703125" bestFit="1" customWidth="1"/>
    <col min="13" max="15" width="13.85546875" bestFit="1" customWidth="1"/>
  </cols>
  <sheetData>
    <row r="1" spans="1:17" s="3" customFormat="1" ht="12.75" x14ac:dyDescent="0.2">
      <c r="A1" s="1"/>
      <c r="B1" s="2"/>
      <c r="C1" s="2"/>
      <c r="D1" s="2"/>
      <c r="E1" s="2"/>
      <c r="F1" s="2"/>
      <c r="G1" s="2"/>
      <c r="H1" s="2"/>
      <c r="I1" s="2"/>
      <c r="J1" s="2"/>
      <c r="K1" s="2"/>
      <c r="L1" s="2"/>
      <c r="M1" s="2"/>
      <c r="N1" s="2"/>
      <c r="O1" s="2"/>
      <c r="P1" s="1"/>
    </row>
    <row r="2" spans="1:17" s="3" customFormat="1" ht="12.75" x14ac:dyDescent="0.2">
      <c r="A2" s="1"/>
      <c r="B2" s="2" t="s">
        <v>0</v>
      </c>
      <c r="C2" s="2"/>
      <c r="D2" s="2"/>
      <c r="E2" s="2"/>
      <c r="F2" s="2"/>
      <c r="G2" s="2"/>
      <c r="H2" s="2"/>
      <c r="I2" s="2"/>
      <c r="J2" s="2"/>
      <c r="K2" s="2"/>
      <c r="L2" s="2"/>
      <c r="M2" s="2"/>
      <c r="N2" s="2"/>
      <c r="O2" s="2"/>
      <c r="P2" s="1"/>
    </row>
    <row r="3" spans="1:17" s="3" customFormat="1" ht="12.75" x14ac:dyDescent="0.2">
      <c r="A3" s="1"/>
      <c r="B3" s="2" t="s">
        <v>1</v>
      </c>
      <c r="C3" s="2"/>
      <c r="D3" s="2"/>
      <c r="E3" s="2"/>
      <c r="F3" s="2"/>
      <c r="G3" s="2"/>
      <c r="H3" s="2"/>
      <c r="I3" s="2"/>
      <c r="J3" s="2"/>
      <c r="K3" s="2"/>
      <c r="L3" s="2"/>
      <c r="M3" s="2"/>
      <c r="N3" s="2"/>
      <c r="O3" s="2"/>
      <c r="P3" s="1"/>
    </row>
    <row r="4" spans="1:17" s="1" customFormat="1" ht="12.75" x14ac:dyDescent="0.2">
      <c r="B4" s="4"/>
      <c r="C4" s="4"/>
      <c r="D4" s="4"/>
      <c r="E4" s="4"/>
      <c r="F4" s="4"/>
      <c r="G4" s="4"/>
      <c r="H4" s="4"/>
      <c r="I4" s="4"/>
      <c r="J4" s="4"/>
      <c r="K4" s="4"/>
      <c r="L4" s="4"/>
      <c r="M4" s="4"/>
      <c r="N4" s="4"/>
      <c r="O4" s="4"/>
    </row>
    <row r="5" spans="1:17" s="1" customFormat="1" ht="12.75" x14ac:dyDescent="0.2">
      <c r="D5" s="5" t="s">
        <v>2</v>
      </c>
      <c r="E5" s="6"/>
      <c r="F5" s="6"/>
      <c r="G5" s="7" t="s">
        <v>3</v>
      </c>
      <c r="H5" s="8"/>
      <c r="I5" s="8"/>
      <c r="J5" s="8"/>
      <c r="K5" s="8"/>
      <c r="L5" s="9"/>
      <c r="M5" s="9"/>
      <c r="N5" s="10"/>
      <c r="O5" s="4"/>
    </row>
    <row r="6" spans="1:17" s="1" customFormat="1" ht="12.75" x14ac:dyDescent="0.2">
      <c r="B6" s="4"/>
      <c r="C6" s="4"/>
      <c r="D6" s="4"/>
      <c r="E6" s="4"/>
      <c r="F6" s="4"/>
      <c r="G6" s="4"/>
      <c r="H6" s="4"/>
      <c r="I6" s="4"/>
      <c r="J6" s="4"/>
      <c r="K6" s="4"/>
      <c r="L6" s="4"/>
      <c r="M6" s="4"/>
      <c r="N6" s="4"/>
      <c r="O6" s="4"/>
    </row>
    <row r="7" spans="1:17" s="3" customFormat="1" ht="12.75" x14ac:dyDescent="0.2">
      <c r="A7" s="1"/>
      <c r="B7" s="11" t="s">
        <v>4</v>
      </c>
      <c r="C7" s="12"/>
      <c r="D7" s="13"/>
      <c r="E7" s="14" t="s">
        <v>5</v>
      </c>
      <c r="F7" s="15"/>
      <c r="G7" s="14" t="s">
        <v>6</v>
      </c>
      <c r="H7" s="16" t="s">
        <v>7</v>
      </c>
      <c r="I7" s="17"/>
      <c r="J7" s="17"/>
      <c r="K7" s="17"/>
      <c r="L7" s="17"/>
      <c r="M7" s="17"/>
      <c r="N7" s="18"/>
      <c r="O7" s="14" t="s">
        <v>8</v>
      </c>
      <c r="P7" s="19" t="s">
        <v>9</v>
      </c>
      <c r="Q7" s="20"/>
    </row>
    <row r="8" spans="1:17" s="3" customFormat="1" ht="38.25" x14ac:dyDescent="0.2">
      <c r="A8" s="1"/>
      <c r="B8" s="21"/>
      <c r="C8" s="22"/>
      <c r="D8" s="23"/>
      <c r="E8" s="24"/>
      <c r="F8" s="25" t="s">
        <v>10</v>
      </c>
      <c r="G8" s="24"/>
      <c r="H8" s="26" t="s">
        <v>11</v>
      </c>
      <c r="I8" s="26" t="s">
        <v>12</v>
      </c>
      <c r="J8" s="26" t="s">
        <v>13</v>
      </c>
      <c r="K8" s="26" t="s">
        <v>14</v>
      </c>
      <c r="L8" s="26" t="s">
        <v>15</v>
      </c>
      <c r="M8" s="26" t="s">
        <v>16</v>
      </c>
      <c r="N8" s="26" t="s">
        <v>17</v>
      </c>
      <c r="O8" s="27"/>
      <c r="P8" s="28" t="s">
        <v>18</v>
      </c>
      <c r="Q8" s="28" t="s">
        <v>19</v>
      </c>
    </row>
    <row r="9" spans="1:17" s="3" customFormat="1" ht="12.75" x14ac:dyDescent="0.2">
      <c r="A9" s="1"/>
      <c r="B9" s="29"/>
      <c r="C9" s="30"/>
      <c r="D9" s="31"/>
      <c r="E9" s="27"/>
      <c r="F9" s="32"/>
      <c r="G9" s="27"/>
      <c r="H9" s="26">
        <v>1</v>
      </c>
      <c r="I9" s="26">
        <v>2</v>
      </c>
      <c r="J9" s="26" t="s">
        <v>20</v>
      </c>
      <c r="K9" s="26">
        <v>4</v>
      </c>
      <c r="L9" s="26">
        <v>5</v>
      </c>
      <c r="M9" s="26">
        <v>6</v>
      </c>
      <c r="N9" s="26">
        <v>7</v>
      </c>
      <c r="O9" s="26" t="s">
        <v>21</v>
      </c>
      <c r="P9" s="33" t="s">
        <v>22</v>
      </c>
      <c r="Q9" s="33" t="s">
        <v>23</v>
      </c>
    </row>
    <row r="10" spans="1:17" s="3" customFormat="1" ht="12.75" x14ac:dyDescent="0.2">
      <c r="A10" s="1"/>
      <c r="B10" s="34"/>
      <c r="C10" s="35"/>
      <c r="D10" s="36"/>
      <c r="E10" s="37"/>
      <c r="F10" s="37"/>
      <c r="G10" s="38"/>
      <c r="H10" s="38"/>
      <c r="I10" s="38"/>
      <c r="J10" s="38"/>
      <c r="K10" s="38"/>
      <c r="L10" s="38"/>
      <c r="M10" s="38"/>
      <c r="N10" s="38"/>
      <c r="O10" s="38"/>
      <c r="P10" s="39"/>
      <c r="Q10" s="40"/>
    </row>
    <row r="11" spans="1:17" s="3" customFormat="1" ht="12.75" x14ac:dyDescent="0.2">
      <c r="A11" s="1"/>
      <c r="B11" s="41"/>
      <c r="C11" s="42"/>
      <c r="D11" s="43"/>
      <c r="E11" s="44"/>
      <c r="F11" s="45"/>
      <c r="G11" s="44"/>
      <c r="H11" s="46">
        <f>SUM(H12:H14)</f>
        <v>2547396.9</v>
      </c>
      <c r="I11" s="46">
        <f t="shared" ref="I11:O11" si="0">SUM(I12:I14)</f>
        <v>3058056.9699999997</v>
      </c>
      <c r="J11" s="46">
        <f t="shared" si="0"/>
        <v>5605453.8700000001</v>
      </c>
      <c r="K11" s="46">
        <f>SUM(K12:K14)</f>
        <v>181320.02000000002</v>
      </c>
      <c r="L11" s="46">
        <f t="shared" si="0"/>
        <v>0</v>
      </c>
      <c r="M11" s="46">
        <f t="shared" si="0"/>
        <v>1730492.3900000001</v>
      </c>
      <c r="N11" s="46">
        <f t="shared" si="0"/>
        <v>1528731.21</v>
      </c>
      <c r="O11" s="46">
        <f t="shared" si="0"/>
        <v>5605453.8700000001</v>
      </c>
      <c r="P11" s="47"/>
      <c r="Q11" s="48"/>
    </row>
    <row r="12" spans="1:17" s="3" customFormat="1" ht="24.75" customHeight="1" x14ac:dyDescent="0.2">
      <c r="A12" s="1"/>
      <c r="B12" s="41"/>
      <c r="C12" s="49" t="s">
        <v>24</v>
      </c>
      <c r="D12" s="50"/>
      <c r="E12" s="37" t="s">
        <v>25</v>
      </c>
      <c r="F12" s="51" t="s">
        <v>26</v>
      </c>
      <c r="G12" s="38">
        <v>50000101</v>
      </c>
      <c r="H12" s="52">
        <v>447999.17</v>
      </c>
      <c r="I12" s="52">
        <v>399747.41</v>
      </c>
      <c r="J12" s="52">
        <f>H12+I12</f>
        <v>847746.58</v>
      </c>
      <c r="K12" s="52" t="s">
        <v>27</v>
      </c>
      <c r="L12" s="52">
        <v>0</v>
      </c>
      <c r="M12" s="52">
        <v>208992.82</v>
      </c>
      <c r="N12" s="52">
        <v>188551.66</v>
      </c>
      <c r="O12" s="53">
        <f>J12-L12</f>
        <v>847746.58</v>
      </c>
      <c r="P12" s="47"/>
      <c r="Q12" s="48"/>
    </row>
    <row r="13" spans="1:17" s="3" customFormat="1" ht="24.75" customHeight="1" x14ac:dyDescent="0.2">
      <c r="A13" s="1"/>
      <c r="B13" s="41"/>
      <c r="C13" s="54"/>
      <c r="D13" s="55"/>
      <c r="E13" s="37" t="s">
        <v>28</v>
      </c>
      <c r="F13" s="51" t="s">
        <v>29</v>
      </c>
      <c r="G13" s="38">
        <v>50000101</v>
      </c>
      <c r="H13" s="52">
        <v>427999.17</v>
      </c>
      <c r="I13" s="52">
        <v>552527.35</v>
      </c>
      <c r="J13" s="52">
        <f>H13+I13</f>
        <v>980526.52</v>
      </c>
      <c r="K13" s="52">
        <v>26388.26</v>
      </c>
      <c r="L13" s="52">
        <v>0</v>
      </c>
      <c r="M13" s="52">
        <v>146196.45000000001</v>
      </c>
      <c r="N13" s="52">
        <v>119808.19</v>
      </c>
      <c r="O13" s="53">
        <f t="shared" ref="O13:O38" si="1">J13-L13</f>
        <v>980526.52</v>
      </c>
      <c r="P13" s="47"/>
      <c r="Q13" s="48"/>
    </row>
    <row r="14" spans="1:17" s="3" customFormat="1" ht="24.75" customHeight="1" x14ac:dyDescent="0.2">
      <c r="A14" s="1"/>
      <c r="B14" s="41"/>
      <c r="C14" s="54"/>
      <c r="D14" s="55"/>
      <c r="E14" s="37" t="s">
        <v>30</v>
      </c>
      <c r="F14" s="51" t="s">
        <v>31</v>
      </c>
      <c r="G14" s="38">
        <v>50000101</v>
      </c>
      <c r="H14" s="52">
        <v>1671398.56</v>
      </c>
      <c r="I14" s="52">
        <v>2105782.21</v>
      </c>
      <c r="J14" s="52">
        <f>H14+I14</f>
        <v>3777180.77</v>
      </c>
      <c r="K14" s="52">
        <v>154931.76</v>
      </c>
      <c r="L14" s="52"/>
      <c r="M14" s="52">
        <v>1375303.12</v>
      </c>
      <c r="N14" s="52">
        <v>1220371.3600000001</v>
      </c>
      <c r="O14" s="53">
        <f t="shared" si="1"/>
        <v>3777180.77</v>
      </c>
      <c r="P14" s="47"/>
      <c r="Q14" s="48"/>
    </row>
    <row r="15" spans="1:17" s="3" customFormat="1" ht="24.75" customHeight="1" x14ac:dyDescent="0.2">
      <c r="A15" s="1"/>
      <c r="B15" s="41"/>
      <c r="C15" s="54"/>
      <c r="D15" s="55"/>
      <c r="E15" s="37"/>
      <c r="F15" s="51"/>
      <c r="G15" s="38"/>
      <c r="H15" s="52"/>
      <c r="I15" s="52"/>
      <c r="J15" s="52"/>
      <c r="K15" s="52"/>
      <c r="L15" s="52"/>
      <c r="M15" s="52"/>
      <c r="N15" s="52"/>
      <c r="O15" s="53"/>
      <c r="P15" s="47"/>
      <c r="Q15" s="48"/>
    </row>
    <row r="16" spans="1:17" s="64" customFormat="1" ht="24.75" customHeight="1" x14ac:dyDescent="0.2">
      <c r="A16" s="56"/>
      <c r="B16" s="57"/>
      <c r="C16" s="58"/>
      <c r="D16" s="59"/>
      <c r="E16" s="44"/>
      <c r="F16" s="45"/>
      <c r="G16" s="60"/>
      <c r="H16" s="61">
        <f>SUM(H17:H26)</f>
        <v>12342227.350000001</v>
      </c>
      <c r="I16" s="61">
        <f t="shared" ref="I16:O16" si="2">SUM(I17:I26)</f>
        <v>11438626.91</v>
      </c>
      <c r="J16" s="61">
        <f t="shared" si="2"/>
        <v>23780854.259999998</v>
      </c>
      <c r="K16" s="61">
        <f>SUM(K17:K26)</f>
        <v>774361.25</v>
      </c>
      <c r="L16" s="61">
        <f t="shared" si="2"/>
        <v>0</v>
      </c>
      <c r="M16" s="61">
        <f t="shared" si="2"/>
        <v>5707003.71</v>
      </c>
      <c r="N16" s="61">
        <f t="shared" si="2"/>
        <v>4932642.46</v>
      </c>
      <c r="O16" s="61">
        <f t="shared" si="2"/>
        <v>22280854.259999998</v>
      </c>
      <c r="P16" s="62"/>
      <c r="Q16" s="63"/>
    </row>
    <row r="17" spans="1:17" s="3" customFormat="1" ht="24.75" customHeight="1" x14ac:dyDescent="0.2">
      <c r="A17" s="1"/>
      <c r="B17" s="41"/>
      <c r="C17" s="49" t="s">
        <v>32</v>
      </c>
      <c r="D17" s="50"/>
      <c r="E17" s="37" t="s">
        <v>33</v>
      </c>
      <c r="F17" s="51" t="s">
        <v>34</v>
      </c>
      <c r="G17" s="38">
        <v>50000201</v>
      </c>
      <c r="H17" s="52">
        <v>490898.67</v>
      </c>
      <c r="I17" s="52">
        <v>305360.37</v>
      </c>
      <c r="J17" s="52">
        <f>H17+I17</f>
        <v>796259.04</v>
      </c>
      <c r="K17" s="52">
        <v>39816.82</v>
      </c>
      <c r="L17" s="52">
        <v>0</v>
      </c>
      <c r="M17" s="52">
        <v>221239.69</v>
      </c>
      <c r="N17" s="52">
        <v>181422.87</v>
      </c>
      <c r="O17" s="53">
        <f t="shared" si="1"/>
        <v>796259.04</v>
      </c>
      <c r="P17" s="47"/>
      <c r="Q17" s="48"/>
    </row>
    <row r="18" spans="1:17" s="3" customFormat="1" ht="24.75" customHeight="1" x14ac:dyDescent="0.2">
      <c r="A18" s="1"/>
      <c r="B18" s="41"/>
      <c r="C18" s="54"/>
      <c r="D18" s="55"/>
      <c r="E18" s="37" t="s">
        <v>35</v>
      </c>
      <c r="F18" s="51" t="s">
        <v>36</v>
      </c>
      <c r="G18" s="38">
        <v>50000201</v>
      </c>
      <c r="H18" s="52">
        <v>1077272.24</v>
      </c>
      <c r="I18" s="52">
        <v>366138.11</v>
      </c>
      <c r="J18" s="52">
        <f t="shared" ref="J18:J25" si="3">H18+I18</f>
        <v>1443410.35</v>
      </c>
      <c r="K18" s="52">
        <v>42170.9</v>
      </c>
      <c r="L18" s="52">
        <v>0</v>
      </c>
      <c r="M18" s="52">
        <v>311501.90000000002</v>
      </c>
      <c r="N18" s="52">
        <v>269331</v>
      </c>
      <c r="O18" s="53">
        <f t="shared" si="1"/>
        <v>1443410.35</v>
      </c>
      <c r="P18" s="47"/>
      <c r="Q18" s="48"/>
    </row>
    <row r="19" spans="1:17" s="3" customFormat="1" ht="24.75" customHeight="1" x14ac:dyDescent="0.2">
      <c r="A19" s="1"/>
      <c r="B19" s="41"/>
      <c r="C19" s="54"/>
      <c r="D19" s="55"/>
      <c r="E19" s="37" t="s">
        <v>37</v>
      </c>
      <c r="F19" s="51" t="s">
        <v>38</v>
      </c>
      <c r="G19" s="38">
        <v>50000201</v>
      </c>
      <c r="H19" s="52">
        <v>1319912.07</v>
      </c>
      <c r="I19" s="52">
        <v>509711.25</v>
      </c>
      <c r="J19" s="52">
        <f t="shared" si="3"/>
        <v>1829623.32</v>
      </c>
      <c r="K19" s="52">
        <v>25938.78</v>
      </c>
      <c r="L19" s="52">
        <v>0</v>
      </c>
      <c r="M19" s="52">
        <v>297385.49</v>
      </c>
      <c r="N19" s="52">
        <v>271446.71000000002</v>
      </c>
      <c r="O19" s="53">
        <f t="shared" si="1"/>
        <v>1829623.32</v>
      </c>
      <c r="P19" s="47"/>
      <c r="Q19" s="48"/>
    </row>
    <row r="20" spans="1:17" s="3" customFormat="1" ht="24.75" customHeight="1" x14ac:dyDescent="0.2">
      <c r="A20" s="1"/>
      <c r="B20" s="41"/>
      <c r="C20" s="54"/>
      <c r="D20" s="55"/>
      <c r="E20" s="37" t="s">
        <v>39</v>
      </c>
      <c r="F20" s="51" t="s">
        <v>40</v>
      </c>
      <c r="G20" s="38">
        <v>50000201</v>
      </c>
      <c r="H20" s="52">
        <v>464897.23</v>
      </c>
      <c r="I20" s="52">
        <v>437841.25</v>
      </c>
      <c r="J20" s="52">
        <f t="shared" si="3"/>
        <v>902738.48</v>
      </c>
      <c r="K20" s="52">
        <v>25938.78</v>
      </c>
      <c r="L20" s="52">
        <v>0</v>
      </c>
      <c r="M20" s="52">
        <v>238255.76</v>
      </c>
      <c r="N20" s="52">
        <v>212316.98</v>
      </c>
      <c r="O20" s="53">
        <f t="shared" si="1"/>
        <v>902738.48</v>
      </c>
      <c r="P20" s="47"/>
      <c r="Q20" s="48"/>
    </row>
    <row r="21" spans="1:17" s="3" customFormat="1" ht="24.75" customHeight="1" x14ac:dyDescent="0.2">
      <c r="A21" s="1"/>
      <c r="B21" s="41"/>
      <c r="C21" s="54"/>
      <c r="D21" s="55"/>
      <c r="E21" s="37" t="s">
        <v>41</v>
      </c>
      <c r="F21" s="51" t="s">
        <v>42</v>
      </c>
      <c r="G21" s="38">
        <v>50000201</v>
      </c>
      <c r="H21" s="52">
        <v>360000</v>
      </c>
      <c r="I21" s="52">
        <v>0</v>
      </c>
      <c r="J21" s="52">
        <f t="shared" si="3"/>
        <v>360000</v>
      </c>
      <c r="K21" s="52">
        <v>0</v>
      </c>
      <c r="L21" s="52">
        <v>0</v>
      </c>
      <c r="M21" s="52">
        <v>0</v>
      </c>
      <c r="N21" s="52">
        <v>0</v>
      </c>
      <c r="O21" s="53">
        <f t="shared" si="1"/>
        <v>360000</v>
      </c>
      <c r="P21" s="47"/>
      <c r="Q21" s="48"/>
    </row>
    <row r="22" spans="1:17" s="3" customFormat="1" ht="24.75" customHeight="1" x14ac:dyDescent="0.2">
      <c r="A22" s="1"/>
      <c r="B22" s="41"/>
      <c r="C22" s="54"/>
      <c r="D22" s="55"/>
      <c r="E22" s="37" t="s">
        <v>43</v>
      </c>
      <c r="F22" s="51" t="s">
        <v>44</v>
      </c>
      <c r="G22" s="38">
        <v>50000201</v>
      </c>
      <c r="H22" s="52">
        <v>7483001.6600000001</v>
      </c>
      <c r="I22" s="52">
        <v>8217336.7599999998</v>
      </c>
      <c r="J22" s="52">
        <f t="shared" si="3"/>
        <v>15700338.42</v>
      </c>
      <c r="K22" s="52">
        <v>628982.61</v>
      </c>
      <c r="L22" s="52">
        <v>0</v>
      </c>
      <c r="M22" s="52">
        <v>4576838.1399999997</v>
      </c>
      <c r="N22" s="52">
        <v>3947855.53</v>
      </c>
      <c r="O22" s="53">
        <f t="shared" si="1"/>
        <v>15700338.42</v>
      </c>
      <c r="P22" s="47"/>
      <c r="Q22" s="48"/>
    </row>
    <row r="23" spans="1:17" s="3" customFormat="1" ht="24.75" customHeight="1" x14ac:dyDescent="0.2">
      <c r="A23" s="1"/>
      <c r="B23" s="41"/>
      <c r="C23" s="54"/>
      <c r="D23" s="55"/>
      <c r="E23" s="37" t="s">
        <v>45</v>
      </c>
      <c r="F23" s="51" t="s">
        <v>46</v>
      </c>
      <c r="G23" s="38">
        <v>50000201</v>
      </c>
      <c r="H23" s="52">
        <v>280000</v>
      </c>
      <c r="I23" s="52">
        <v>0</v>
      </c>
      <c r="J23" s="52">
        <f t="shared" si="3"/>
        <v>280000</v>
      </c>
      <c r="K23" s="52">
        <v>0</v>
      </c>
      <c r="L23" s="52"/>
      <c r="M23" s="52">
        <v>0</v>
      </c>
      <c r="N23" s="52">
        <v>0</v>
      </c>
      <c r="O23" s="53">
        <f>J23-L23</f>
        <v>280000</v>
      </c>
      <c r="P23" s="47"/>
      <c r="Q23" s="48"/>
    </row>
    <row r="24" spans="1:17" s="3" customFormat="1" ht="24.75" customHeight="1" x14ac:dyDescent="0.2">
      <c r="A24" s="1"/>
      <c r="B24" s="41"/>
      <c r="C24" s="54"/>
      <c r="D24" s="55"/>
      <c r="E24" s="37" t="s">
        <v>47</v>
      </c>
      <c r="F24" s="51" t="s">
        <v>48</v>
      </c>
      <c r="G24" s="38">
        <v>50000201</v>
      </c>
      <c r="H24" s="52">
        <v>712000</v>
      </c>
      <c r="I24" s="52">
        <v>8851</v>
      </c>
      <c r="J24" s="52">
        <f t="shared" si="3"/>
        <v>720851</v>
      </c>
      <c r="K24" s="52">
        <v>0</v>
      </c>
      <c r="L24" s="52"/>
      <c r="M24" s="52"/>
      <c r="N24" s="52"/>
      <c r="O24" s="53">
        <f>J24-L24</f>
        <v>720851</v>
      </c>
      <c r="P24" s="47"/>
      <c r="Q24" s="48"/>
    </row>
    <row r="25" spans="1:17" s="3" customFormat="1" ht="24.75" customHeight="1" x14ac:dyDescent="0.2">
      <c r="A25" s="1"/>
      <c r="B25" s="41"/>
      <c r="C25" s="54"/>
      <c r="D25" s="55"/>
      <c r="E25" s="37" t="s">
        <v>49</v>
      </c>
      <c r="F25" s="37" t="s">
        <v>50</v>
      </c>
      <c r="G25" s="38">
        <v>50000201</v>
      </c>
      <c r="H25" s="52">
        <v>154245.48000000001</v>
      </c>
      <c r="I25" s="52">
        <v>93388.17</v>
      </c>
      <c r="J25" s="52">
        <f t="shared" si="3"/>
        <v>247633.65000000002</v>
      </c>
      <c r="K25" s="52">
        <v>11513.36</v>
      </c>
      <c r="L25" s="52"/>
      <c r="M25" s="52">
        <v>61782.73</v>
      </c>
      <c r="N25" s="52">
        <v>50269.37</v>
      </c>
      <c r="O25" s="53">
        <f t="shared" si="1"/>
        <v>247633.65000000002</v>
      </c>
      <c r="P25" s="47"/>
      <c r="Q25" s="48"/>
    </row>
    <row r="26" spans="1:17" s="3" customFormat="1" ht="24.75" customHeight="1" x14ac:dyDescent="0.2">
      <c r="A26" s="1"/>
      <c r="B26" s="41"/>
      <c r="C26" s="54"/>
      <c r="D26" s="55"/>
      <c r="E26" s="37" t="s">
        <v>51</v>
      </c>
      <c r="F26" s="37" t="s">
        <v>52</v>
      </c>
      <c r="G26" s="38">
        <v>50000201</v>
      </c>
      <c r="H26" s="52">
        <v>0</v>
      </c>
      <c r="I26" s="52">
        <v>1500000</v>
      </c>
      <c r="J26" s="52">
        <f>H26+I26</f>
        <v>1500000</v>
      </c>
      <c r="K26" s="52">
        <v>0</v>
      </c>
      <c r="L26" s="52">
        <v>0</v>
      </c>
      <c r="M26" s="52">
        <v>0</v>
      </c>
      <c r="N26" s="52">
        <v>0</v>
      </c>
      <c r="O26" s="53">
        <v>0</v>
      </c>
      <c r="P26" s="47"/>
      <c r="Q26" s="48"/>
    </row>
    <row r="27" spans="1:17" s="3" customFormat="1" ht="24.75" customHeight="1" x14ac:dyDescent="0.2">
      <c r="A27" s="1"/>
      <c r="B27" s="41"/>
      <c r="C27" s="54"/>
      <c r="D27" s="55"/>
      <c r="E27" s="37"/>
      <c r="F27" s="37"/>
      <c r="G27" s="38"/>
      <c r="H27" s="52"/>
      <c r="I27" s="52"/>
      <c r="J27" s="52"/>
      <c r="K27" s="52"/>
      <c r="L27" s="52"/>
      <c r="M27" s="52"/>
      <c r="N27" s="52"/>
      <c r="O27" s="53"/>
      <c r="P27" s="47"/>
      <c r="Q27" s="48"/>
    </row>
    <row r="28" spans="1:17" s="64" customFormat="1" ht="24.75" customHeight="1" x14ac:dyDescent="0.2">
      <c r="A28" s="56"/>
      <c r="B28" s="57"/>
      <c r="C28" s="58"/>
      <c r="D28" s="59"/>
      <c r="E28" s="44"/>
      <c r="F28" s="44"/>
      <c r="G28" s="60"/>
      <c r="H28" s="61">
        <f>SUM(H29:H33)</f>
        <v>2946907.91</v>
      </c>
      <c r="I28" s="61">
        <f>SUM(I29:I33)</f>
        <v>1278144.7899999998</v>
      </c>
      <c r="J28" s="61">
        <f t="shared" ref="J28:O28" si="4">SUM(J29:J33)</f>
        <v>4225052.7</v>
      </c>
      <c r="K28" s="61">
        <f>SUM(K29:K34)</f>
        <v>92552.52</v>
      </c>
      <c r="L28" s="61">
        <f t="shared" si="4"/>
        <v>0</v>
      </c>
      <c r="M28" s="61">
        <f t="shared" si="4"/>
        <v>770481.33000000007</v>
      </c>
      <c r="N28" s="61">
        <f t="shared" si="4"/>
        <v>677928.80999999994</v>
      </c>
      <c r="O28" s="61">
        <f t="shared" si="4"/>
        <v>4225052.7</v>
      </c>
      <c r="P28" s="62"/>
      <c r="Q28" s="63"/>
    </row>
    <row r="29" spans="1:17" s="3" customFormat="1" ht="25.5" x14ac:dyDescent="0.2">
      <c r="A29" s="1"/>
      <c r="B29" s="41"/>
      <c r="C29" s="42" t="s">
        <v>53</v>
      </c>
      <c r="D29" s="43"/>
      <c r="E29" s="37" t="s">
        <v>54</v>
      </c>
      <c r="F29" s="37" t="s">
        <v>55</v>
      </c>
      <c r="G29" s="37">
        <v>50000301</v>
      </c>
      <c r="H29" s="65">
        <v>1759273.07</v>
      </c>
      <c r="I29" s="66">
        <v>296172.19</v>
      </c>
      <c r="J29" s="66">
        <f>H29+I29</f>
        <v>2055445.26</v>
      </c>
      <c r="K29" s="66">
        <v>27936.06</v>
      </c>
      <c r="L29" s="66">
        <f>SUM(L30:L32)</f>
        <v>0</v>
      </c>
      <c r="M29" s="66">
        <v>228680.39</v>
      </c>
      <c r="N29" s="66">
        <v>200744.33</v>
      </c>
      <c r="O29" s="65">
        <f t="shared" si="1"/>
        <v>2055445.26</v>
      </c>
      <c r="P29" s="47"/>
      <c r="Q29" s="48"/>
    </row>
    <row r="30" spans="1:17" s="3" customFormat="1" ht="25.5" x14ac:dyDescent="0.2">
      <c r="A30" s="1"/>
      <c r="B30" s="41"/>
      <c r="C30" s="67"/>
      <c r="D30" s="68"/>
      <c r="E30" s="37" t="s">
        <v>56</v>
      </c>
      <c r="F30" s="37" t="s">
        <v>57</v>
      </c>
      <c r="G30" s="37">
        <v>50000301</v>
      </c>
      <c r="H30" s="65">
        <v>209537.98</v>
      </c>
      <c r="I30" s="65">
        <v>681795.71</v>
      </c>
      <c r="J30" s="66">
        <f t="shared" ref="J30:J38" si="5">H30+I30</f>
        <v>891333.69</v>
      </c>
      <c r="K30" s="65">
        <v>579.6</v>
      </c>
      <c r="L30" s="65">
        <v>0</v>
      </c>
      <c r="M30" s="65">
        <v>217780.42</v>
      </c>
      <c r="N30" s="65">
        <v>217200.82</v>
      </c>
      <c r="O30" s="65">
        <f t="shared" si="1"/>
        <v>891333.69</v>
      </c>
      <c r="P30" s="47"/>
      <c r="Q30" s="48"/>
    </row>
    <row r="31" spans="1:17" s="3" customFormat="1" ht="38.25" x14ac:dyDescent="0.2">
      <c r="A31" s="1"/>
      <c r="B31" s="41"/>
      <c r="C31" s="67"/>
      <c r="D31" s="68"/>
      <c r="E31" s="37" t="s">
        <v>58</v>
      </c>
      <c r="F31" s="37" t="s">
        <v>59</v>
      </c>
      <c r="G31" s="38">
        <v>5000031</v>
      </c>
      <c r="H31" s="65">
        <v>609642.13</v>
      </c>
      <c r="I31" s="65">
        <v>197268.16</v>
      </c>
      <c r="J31" s="66">
        <f t="shared" si="5"/>
        <v>806910.29</v>
      </c>
      <c r="K31" s="65">
        <v>56621.3</v>
      </c>
      <c r="L31" s="65"/>
      <c r="M31" s="65">
        <v>284299.11</v>
      </c>
      <c r="N31" s="65">
        <v>227677.81</v>
      </c>
      <c r="O31" s="65">
        <f t="shared" si="1"/>
        <v>806910.29</v>
      </c>
      <c r="P31" s="47"/>
      <c r="Q31" s="48"/>
    </row>
    <row r="32" spans="1:17" s="3" customFormat="1" ht="38.25" x14ac:dyDescent="0.2">
      <c r="A32" s="1"/>
      <c r="B32" s="41"/>
      <c r="C32" s="67"/>
      <c r="D32" s="68"/>
      <c r="E32" s="37" t="s">
        <v>60</v>
      </c>
      <c r="F32" s="37" t="s">
        <v>61</v>
      </c>
      <c r="G32" s="37">
        <v>50000301</v>
      </c>
      <c r="H32" s="65">
        <v>168454.73</v>
      </c>
      <c r="I32" s="65">
        <v>102908.73</v>
      </c>
      <c r="J32" s="66">
        <f t="shared" si="5"/>
        <v>271363.46000000002</v>
      </c>
      <c r="K32" s="65">
        <v>7415.56</v>
      </c>
      <c r="L32" s="65"/>
      <c r="M32" s="65">
        <v>39721.410000000003</v>
      </c>
      <c r="N32" s="65">
        <v>32305.85</v>
      </c>
      <c r="O32" s="65">
        <f t="shared" si="1"/>
        <v>271363.46000000002</v>
      </c>
      <c r="P32" s="47"/>
      <c r="Q32" s="48"/>
    </row>
    <row r="33" spans="1:17" s="3" customFormat="1" ht="12.75" x14ac:dyDescent="0.2">
      <c r="A33" s="1"/>
      <c r="B33" s="41"/>
      <c r="C33" s="67"/>
      <c r="D33" s="68"/>
      <c r="E33" s="37" t="s">
        <v>62</v>
      </c>
      <c r="F33" s="37" t="s">
        <v>63</v>
      </c>
      <c r="G33" s="37">
        <v>50000301</v>
      </c>
      <c r="H33" s="65">
        <v>200000</v>
      </c>
      <c r="I33" s="66">
        <v>0</v>
      </c>
      <c r="J33" s="66">
        <f t="shared" si="5"/>
        <v>200000</v>
      </c>
      <c r="K33" s="66">
        <v>0</v>
      </c>
      <c r="L33" s="66"/>
      <c r="M33" s="66">
        <v>0</v>
      </c>
      <c r="N33" s="66">
        <v>0</v>
      </c>
      <c r="O33" s="65">
        <f t="shared" si="1"/>
        <v>200000</v>
      </c>
      <c r="P33" s="47"/>
      <c r="Q33" s="48"/>
    </row>
    <row r="34" spans="1:17" s="3" customFormat="1" ht="12.75" x14ac:dyDescent="0.2">
      <c r="A34" s="1"/>
      <c r="B34" s="41"/>
      <c r="C34" s="67"/>
      <c r="D34" s="68"/>
      <c r="E34" s="37"/>
      <c r="F34" s="37"/>
      <c r="G34" s="37"/>
      <c r="H34" s="65"/>
      <c r="I34" s="66"/>
      <c r="J34" s="66"/>
      <c r="K34" s="66"/>
      <c r="L34" s="66"/>
      <c r="M34" s="66"/>
      <c r="N34" s="66"/>
      <c r="O34" s="65"/>
      <c r="P34" s="47"/>
      <c r="Q34" s="48"/>
    </row>
    <row r="35" spans="1:17" s="64" customFormat="1" ht="12.75" x14ac:dyDescent="0.2">
      <c r="A35" s="56"/>
      <c r="B35" s="57"/>
      <c r="C35" s="69"/>
      <c r="D35" s="70"/>
      <c r="E35" s="44"/>
      <c r="F35" s="44"/>
      <c r="G35" s="44"/>
      <c r="H35" s="71">
        <f>SUM(H36:H39)</f>
        <v>4948995.76</v>
      </c>
      <c r="I35" s="71">
        <f>SUM(I36:I39)</f>
        <v>6841917.3600000003</v>
      </c>
      <c r="J35" s="71">
        <f t="shared" ref="J35:O35" si="6">SUM(J36:J39)</f>
        <v>11790913.120000001</v>
      </c>
      <c r="K35" s="71">
        <f>SUM(K36:K39)</f>
        <v>167943.73</v>
      </c>
      <c r="L35" s="71">
        <f t="shared" si="6"/>
        <v>0</v>
      </c>
      <c r="M35" s="71">
        <f t="shared" si="6"/>
        <v>2536259.9899999998</v>
      </c>
      <c r="N35" s="71">
        <f t="shared" si="6"/>
        <v>2410487.1599999997</v>
      </c>
      <c r="O35" s="71">
        <f t="shared" si="6"/>
        <v>11515913.120000001</v>
      </c>
      <c r="P35" s="62"/>
      <c r="Q35" s="63"/>
    </row>
    <row r="36" spans="1:17" s="3" customFormat="1" ht="12.75" x14ac:dyDescent="0.2">
      <c r="A36" s="1"/>
      <c r="B36" s="41"/>
      <c r="C36" s="42" t="s">
        <v>64</v>
      </c>
      <c r="D36" s="43"/>
      <c r="E36" s="37" t="s">
        <v>65</v>
      </c>
      <c r="F36" s="37" t="s">
        <v>36</v>
      </c>
      <c r="G36" s="37">
        <v>50000401</v>
      </c>
      <c r="H36" s="65">
        <v>325000</v>
      </c>
      <c r="I36" s="66">
        <v>1923337.24</v>
      </c>
      <c r="J36" s="66">
        <f t="shared" si="5"/>
        <v>2248337.2400000002</v>
      </c>
      <c r="K36" s="66">
        <v>42170.9</v>
      </c>
      <c r="L36" s="66">
        <f>SUM(L37:L43)</f>
        <v>0</v>
      </c>
      <c r="M36" s="66">
        <v>3480</v>
      </c>
      <c r="N36" s="66">
        <v>3480</v>
      </c>
      <c r="O36" s="65">
        <f t="shared" si="1"/>
        <v>2248337.2400000002</v>
      </c>
      <c r="P36" s="47"/>
      <c r="Q36" s="48"/>
    </row>
    <row r="37" spans="1:17" s="3" customFormat="1" ht="12.75" x14ac:dyDescent="0.2">
      <c r="A37" s="1"/>
      <c r="B37" s="41"/>
      <c r="C37" s="67"/>
      <c r="D37" s="68"/>
      <c r="E37" s="37" t="s">
        <v>66</v>
      </c>
      <c r="F37" s="37" t="s">
        <v>67</v>
      </c>
      <c r="G37" s="38">
        <v>50000401</v>
      </c>
      <c r="H37" s="65">
        <v>316881.67</v>
      </c>
      <c r="I37" s="65">
        <v>451920.97</v>
      </c>
      <c r="J37" s="66">
        <f t="shared" si="5"/>
        <v>768802.6399999999</v>
      </c>
      <c r="K37" s="65">
        <v>18082.37</v>
      </c>
      <c r="L37" s="65"/>
      <c r="M37" s="65">
        <v>213504.65</v>
      </c>
      <c r="N37" s="65">
        <v>195422.28</v>
      </c>
      <c r="O37" s="65">
        <f t="shared" si="1"/>
        <v>768802.6399999999</v>
      </c>
      <c r="P37" s="47"/>
      <c r="Q37" s="48"/>
    </row>
    <row r="38" spans="1:17" s="3" customFormat="1" ht="12.75" x14ac:dyDescent="0.2">
      <c r="A38" s="1"/>
      <c r="B38" s="41"/>
      <c r="C38" s="67"/>
      <c r="D38" s="68"/>
      <c r="E38" s="37" t="s">
        <v>68</v>
      </c>
      <c r="F38" s="51" t="s">
        <v>69</v>
      </c>
      <c r="G38" s="38">
        <v>50000401</v>
      </c>
      <c r="H38" s="65">
        <v>4032114.09</v>
      </c>
      <c r="I38" s="65">
        <v>4466659.1500000004</v>
      </c>
      <c r="J38" s="66">
        <f t="shared" si="5"/>
        <v>8498773.2400000002</v>
      </c>
      <c r="K38" s="65">
        <v>107690.46</v>
      </c>
      <c r="L38" s="65"/>
      <c r="M38" s="65">
        <v>2319275.34</v>
      </c>
      <c r="N38" s="65">
        <v>2211584.88</v>
      </c>
      <c r="O38" s="65">
        <f t="shared" si="1"/>
        <v>8498773.2400000002</v>
      </c>
      <c r="P38" s="47"/>
      <c r="Q38" s="48"/>
    </row>
    <row r="39" spans="1:17" s="3" customFormat="1" ht="12.75" x14ac:dyDescent="0.2">
      <c r="A39" s="1"/>
      <c r="B39" s="41"/>
      <c r="C39" s="67"/>
      <c r="D39" s="68"/>
      <c r="E39" s="37" t="s">
        <v>70</v>
      </c>
      <c r="F39" s="51" t="s">
        <v>71</v>
      </c>
      <c r="G39" s="38">
        <v>50000401</v>
      </c>
      <c r="H39" s="65">
        <v>275000</v>
      </c>
      <c r="I39" s="65">
        <v>0</v>
      </c>
      <c r="J39" s="66">
        <f>H39+I39</f>
        <v>275000</v>
      </c>
      <c r="K39" s="65">
        <v>0</v>
      </c>
      <c r="L39" s="65"/>
      <c r="M39" s="65"/>
      <c r="N39" s="65"/>
      <c r="O39" s="65"/>
      <c r="P39" s="47"/>
      <c r="Q39" s="48"/>
    </row>
    <row r="40" spans="1:17" s="3" customFormat="1" ht="12.75" x14ac:dyDescent="0.2">
      <c r="A40" s="1"/>
      <c r="B40" s="41"/>
      <c r="C40" s="67"/>
      <c r="D40" s="68"/>
      <c r="E40" s="37"/>
      <c r="F40" s="51"/>
      <c r="G40" s="38"/>
      <c r="H40" s="65"/>
      <c r="I40" s="65"/>
      <c r="J40" s="66"/>
      <c r="K40" s="65"/>
      <c r="L40" s="65"/>
      <c r="M40" s="65"/>
      <c r="N40" s="65"/>
      <c r="O40" s="65"/>
      <c r="P40" s="47"/>
      <c r="Q40" s="48"/>
    </row>
    <row r="41" spans="1:17" s="81" customFormat="1" ht="12.75" x14ac:dyDescent="0.2">
      <c r="A41" s="72"/>
      <c r="B41" s="73"/>
      <c r="C41" s="74"/>
      <c r="D41" s="75"/>
      <c r="E41" s="76"/>
      <c r="F41" s="77"/>
      <c r="G41" s="78">
        <f>G42</f>
        <v>50000501</v>
      </c>
      <c r="H41" s="71">
        <f>H42</f>
        <v>0</v>
      </c>
      <c r="I41" s="71">
        <f t="shared" ref="I41:O41" si="7">I42</f>
        <v>1881142</v>
      </c>
      <c r="J41" s="71">
        <f t="shared" si="7"/>
        <v>1881142</v>
      </c>
      <c r="K41" s="71">
        <f t="shared" si="7"/>
        <v>0</v>
      </c>
      <c r="L41" s="71">
        <f t="shared" si="7"/>
        <v>0</v>
      </c>
      <c r="M41" s="71">
        <f t="shared" si="7"/>
        <v>585495.64</v>
      </c>
      <c r="N41" s="71">
        <f t="shared" si="7"/>
        <v>585495.64</v>
      </c>
      <c r="O41" s="71">
        <f t="shared" si="7"/>
        <v>1881142</v>
      </c>
      <c r="P41" s="79"/>
      <c r="Q41" s="80"/>
    </row>
    <row r="42" spans="1:17" s="89" customFormat="1" ht="12.75" x14ac:dyDescent="0.2">
      <c r="A42" s="82"/>
      <c r="B42" s="83"/>
      <c r="C42" s="84" t="s">
        <v>72</v>
      </c>
      <c r="D42" s="85"/>
      <c r="E42" s="66" t="s">
        <v>73</v>
      </c>
      <c r="F42" s="86" t="s">
        <v>74</v>
      </c>
      <c r="G42" s="78">
        <v>50000501</v>
      </c>
      <c r="H42" s="65">
        <v>0</v>
      </c>
      <c r="I42" s="65">
        <v>1881142</v>
      </c>
      <c r="J42" s="66">
        <f>H42+I42</f>
        <v>1881142</v>
      </c>
      <c r="K42" s="65">
        <v>0</v>
      </c>
      <c r="L42" s="65"/>
      <c r="M42" s="65">
        <v>585495.64</v>
      </c>
      <c r="N42" s="65">
        <v>585495.64</v>
      </c>
      <c r="O42" s="65">
        <f>I42-K42</f>
        <v>1881142</v>
      </c>
      <c r="P42" s="87"/>
      <c r="Q42" s="88"/>
    </row>
    <row r="43" spans="1:17" s="3" customFormat="1" ht="12.75" x14ac:dyDescent="0.2">
      <c r="A43" s="1"/>
      <c r="B43" s="41"/>
      <c r="C43" s="67"/>
      <c r="D43" s="68"/>
      <c r="E43" s="37"/>
      <c r="F43" s="51"/>
      <c r="G43" s="38"/>
      <c r="H43" s="65"/>
      <c r="I43" s="65"/>
      <c r="J43" s="66"/>
      <c r="K43" s="65"/>
      <c r="L43" s="65"/>
      <c r="M43" s="65"/>
      <c r="N43" s="65"/>
      <c r="O43" s="65"/>
      <c r="P43" s="47"/>
      <c r="Q43" s="48"/>
    </row>
    <row r="44" spans="1:17" s="64" customFormat="1" ht="12.75" x14ac:dyDescent="0.2">
      <c r="A44" s="56"/>
      <c r="B44" s="90"/>
      <c r="C44" s="91" t="s">
        <v>75</v>
      </c>
      <c r="D44" s="92"/>
      <c r="E44" s="93"/>
      <c r="F44" s="93"/>
      <c r="G44" s="93"/>
      <c r="H44" s="94">
        <f>H11+H16+H28+H35</f>
        <v>22785527.920000002</v>
      </c>
      <c r="I44" s="94">
        <f>I11+I16+I28+I35+I41</f>
        <v>24497888.029999997</v>
      </c>
      <c r="J44" s="94">
        <f t="shared" ref="J44:N44" si="8">J11+J16+J28+J35+J41</f>
        <v>47283415.950000003</v>
      </c>
      <c r="K44" s="94">
        <f>K11+K16+K28+K35+K41</f>
        <v>1216177.52</v>
      </c>
      <c r="L44" s="94">
        <f t="shared" si="8"/>
        <v>0</v>
      </c>
      <c r="M44" s="94">
        <f t="shared" si="8"/>
        <v>11329733.060000001</v>
      </c>
      <c r="N44" s="94">
        <f t="shared" si="8"/>
        <v>10135285.279999999</v>
      </c>
      <c r="O44" s="94">
        <f>O11+O16+O28+O35+O41</f>
        <v>45508415.950000003</v>
      </c>
      <c r="P44" s="95"/>
      <c r="Q44" s="96"/>
    </row>
    <row r="45" spans="1:17" s="3" customFormat="1" ht="12.75" x14ac:dyDescent="0.2">
      <c r="A45" s="1"/>
      <c r="B45" s="1"/>
      <c r="C45" s="1"/>
      <c r="D45" s="1"/>
      <c r="E45" s="1"/>
      <c r="F45" s="1"/>
      <c r="G45" s="1"/>
      <c r="H45" s="1"/>
      <c r="I45" s="1"/>
      <c r="J45" s="1"/>
      <c r="K45" s="1"/>
      <c r="L45" s="1"/>
      <c r="M45" s="1"/>
      <c r="N45" s="1"/>
      <c r="O45" s="1"/>
      <c r="P45" s="1"/>
    </row>
    <row r="46" spans="1:17" s="3" customFormat="1" ht="12.75" x14ac:dyDescent="0.2">
      <c r="A46" s="1"/>
      <c r="B46" s="1" t="s">
        <v>76</v>
      </c>
      <c r="G46" s="1"/>
      <c r="H46" s="1"/>
      <c r="I46" s="1"/>
      <c r="J46" s="1"/>
      <c r="K46" s="1"/>
      <c r="L46" s="1"/>
      <c r="M46" s="1"/>
      <c r="N46" s="1"/>
      <c r="O46" s="1"/>
      <c r="P46" s="1"/>
    </row>
    <row r="47" spans="1:17" s="3" customFormat="1" ht="12.75" x14ac:dyDescent="0.2">
      <c r="A47" s="1"/>
      <c r="P47" s="1"/>
    </row>
    <row r="48" spans="1:17" s="3" customFormat="1" ht="12.75" x14ac:dyDescent="0.2">
      <c r="A48" s="1"/>
      <c r="P48" s="1"/>
    </row>
    <row r="49" spans="1:16" s="3" customFormat="1" ht="12.75" x14ac:dyDescent="0.2">
      <c r="A49" s="1"/>
      <c r="D49" s="97"/>
      <c r="P49" s="1"/>
    </row>
    <row r="50" spans="1:16" s="3" customFormat="1" ht="12.75" x14ac:dyDescent="0.2">
      <c r="A50" s="1"/>
      <c r="D50" s="98" t="s">
        <v>77</v>
      </c>
      <c r="H50" s="99" t="s">
        <v>78</v>
      </c>
      <c r="I50" s="99"/>
      <c r="J50" s="99"/>
      <c r="K50" s="99"/>
      <c r="L50" s="99"/>
      <c r="M50" s="99"/>
      <c r="N50" s="99"/>
      <c r="O50" s="99"/>
      <c r="P50" s="1"/>
    </row>
    <row r="51" spans="1:16" s="3" customFormat="1" ht="12.75" x14ac:dyDescent="0.2">
      <c r="A51" s="1"/>
      <c r="D51" s="98" t="s">
        <v>79</v>
      </c>
      <c r="H51" s="100" t="s">
        <v>80</v>
      </c>
      <c r="I51" s="100"/>
      <c r="J51" s="100"/>
      <c r="K51" s="100"/>
      <c r="L51" s="100"/>
      <c r="M51" s="100"/>
      <c r="N51" s="100"/>
      <c r="O51" s="100"/>
      <c r="P51" s="1"/>
    </row>
    <row r="52" spans="1:16" s="3" customFormat="1" ht="12.75" x14ac:dyDescent="0.2">
      <c r="A52" s="1"/>
      <c r="P52" s="1"/>
    </row>
    <row r="53" spans="1:16" s="3" customFormat="1" ht="12.75" x14ac:dyDescent="0.2">
      <c r="A53" s="1"/>
      <c r="P53" s="1"/>
    </row>
    <row r="54" spans="1:16" s="101" customFormat="1" ht="12.75" x14ac:dyDescent="0.2"/>
  </sheetData>
  <mergeCells count="20">
    <mergeCell ref="C36:D36"/>
    <mergeCell ref="C42:D42"/>
    <mergeCell ref="C44:D44"/>
    <mergeCell ref="P44:Q44"/>
    <mergeCell ref="H50:O50"/>
    <mergeCell ref="H51:O51"/>
    <mergeCell ref="P7:Q7"/>
    <mergeCell ref="B10:D10"/>
    <mergeCell ref="C11:D11"/>
    <mergeCell ref="C12:D12"/>
    <mergeCell ref="C17:D17"/>
    <mergeCell ref="C29:D29"/>
    <mergeCell ref="B1:O1"/>
    <mergeCell ref="B2:O2"/>
    <mergeCell ref="B3:O3"/>
    <mergeCell ref="B7:D9"/>
    <mergeCell ref="E7:E9"/>
    <mergeCell ref="G7:G9"/>
    <mergeCell ref="H7:N7"/>
    <mergeCell ref="O7:O8"/>
  </mergeCells>
  <dataValidations count="1">
    <dataValidation allowBlank="1" showInputMessage="1" showErrorMessage="1" prompt="Valor absoluto y/o relativo que registren los indicadores con relación a su meta anual correspondiente al programa, proyecto o actividad que se trate. (DOF 9-dic-09)"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dataValidations>
  <pageMargins left="0.7" right="0.7" top="0.75" bottom="0.75" header="0.3" footer="0.3"/>
  <pageSetup scale="35"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Caja</dc:creator>
  <cp:lastModifiedBy>Caja</cp:lastModifiedBy>
  <dcterms:created xsi:type="dcterms:W3CDTF">2018-08-03T19:22:36Z</dcterms:created>
  <dcterms:modified xsi:type="dcterms:W3CDTF">2018-08-03T19:23:26Z</dcterms:modified>
</cp:coreProperties>
</file>