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  <c r="E49" i="1"/>
  <c r="D49" i="1"/>
  <c r="K43" i="1"/>
  <c r="J43" i="1"/>
  <c r="I43" i="1"/>
  <c r="H43" i="1"/>
  <c r="G43" i="1"/>
  <c r="F43" i="1"/>
  <c r="E43" i="1"/>
  <c r="D43" i="1"/>
  <c r="K37" i="1"/>
  <c r="J37" i="1"/>
  <c r="I37" i="1"/>
  <c r="H37" i="1"/>
  <c r="G37" i="1"/>
  <c r="F37" i="1"/>
  <c r="E37" i="1"/>
  <c r="D37" i="1"/>
  <c r="K35" i="1"/>
  <c r="J35" i="1"/>
  <c r="I35" i="1"/>
  <c r="H35" i="1"/>
  <c r="G35" i="1"/>
  <c r="F35" i="1"/>
  <c r="E35" i="1"/>
  <c r="D35" i="1"/>
  <c r="K25" i="1"/>
  <c r="J25" i="1"/>
  <c r="I25" i="1"/>
  <c r="H25" i="1"/>
  <c r="G25" i="1"/>
  <c r="F25" i="1"/>
  <c r="E25" i="1"/>
  <c r="D25" i="1"/>
  <c r="K16" i="1"/>
  <c r="J16" i="1"/>
  <c r="I16" i="1"/>
  <c r="H16" i="1"/>
  <c r="G16" i="1"/>
  <c r="F16" i="1"/>
  <c r="E16" i="1"/>
  <c r="D16" i="1"/>
  <c r="K10" i="1"/>
  <c r="K45" i="1" s="1"/>
  <c r="J10" i="1"/>
  <c r="J45" i="1" s="1"/>
  <c r="I10" i="1"/>
  <c r="I45" i="1" s="1"/>
  <c r="H10" i="1"/>
  <c r="H45" i="1" s="1"/>
  <c r="G10" i="1"/>
  <c r="G45" i="1" s="1"/>
  <c r="F10" i="1"/>
  <c r="F45" i="1" s="1"/>
  <c r="E10" i="1"/>
  <c r="E45" i="1" s="1"/>
  <c r="D10" i="1"/>
  <c r="D45" i="1" s="1"/>
  <c r="D5" i="1"/>
</calcChain>
</file>

<file path=xl/sharedStrings.xml><?xml version="1.0" encoding="utf-8"?>
<sst xmlns="http://schemas.openxmlformats.org/spreadsheetml/2006/main" count="57" uniqueCount="57">
  <si>
    <t>Clasificación por Objeto del Gasto (Capítulo y Concepto)</t>
  </si>
  <si>
    <t>Del 1 de Enero al 30 de Septiembre de 2015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</si>
  <si>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</si>
  <si>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</si>
  <si>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</si>
  <si>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</si>
  <si>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</si>
  <si>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</si>
  <si>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</si>
  <si>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</si>
  <si>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</si>
  <si>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</si>
  <si>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</si>
  <si>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</si>
  <si>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</si>
  <si>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</si>
  <si>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</si>
  <si>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</si>
  <si>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</si>
  <si>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</si>
  <si>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</si>
  <si>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</t>
  </si>
  <si>
    <t>Mat. De admón, emisión de documentos</t>
  </si>
  <si>
    <t>Alimentos y Utensilios</t>
  </si>
  <si>
    <t>Materias primas y materiales de producción y comercialización</t>
  </si>
  <si>
    <t>Materiales y artículos de contrucción y reparación</t>
  </si>
  <si>
    <t>Produc tos químicos, farmacéuticos y de laboratorio</t>
  </si>
  <si>
    <t>Combustibles, Lubricantes y Aditivos</t>
  </si>
  <si>
    <t>Vestuario, blancos y prendas de protección y artículos</t>
  </si>
  <si>
    <t>Herramientas, refacciones y accesorios menores</t>
  </si>
  <si>
    <t>Servicios Generales</t>
  </si>
  <si>
    <t>Básicos</t>
  </si>
  <si>
    <t xml:space="preserve">Arrendamiento </t>
  </si>
  <si>
    <t>Profesionales, científicos y técnicos</t>
  </si>
  <si>
    <t>Servicios financieros y bancarios</t>
  </si>
  <si>
    <t>Servicios de Instalación, Reparación, Mantenimiento</t>
  </si>
  <si>
    <t>Servicios de comunicación social y publicidad</t>
  </si>
  <si>
    <t>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</si>
  <si>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</si>
  <si>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</si>
  <si>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</si>
  <si>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</si>
  <si>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</si>
  <si>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</si>
  <si>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</si>
  <si>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</si>
  <si>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</si>
  <si>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</si>
  <si>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</si>
  <si>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</si>
  <si>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</si>
  <si>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</si>
  <si>
    <t>INVERSIONES FINANCIERAS Y OTRAS PROVISIONES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</si>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</sst>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43" fontId="5" fillId="2" borderId="5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2" fillId="0" borderId="6" xfId="0" applyNumberFormat="1" applyFont="1" applyBorder="1"/>
    <xf numFmtId="4" fontId="2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5" fillId="2" borderId="6" xfId="1" applyFont="1" applyFill="1" applyBorder="1" applyAlignment="1">
      <alignment horizontal="right" vertical="center" wrapText="1"/>
    </xf>
    <xf numFmtId="43" fontId="5" fillId="2" borderId="0" xfId="1" applyFont="1" applyFill="1" applyBorder="1" applyAlignment="1">
      <alignment horizontal="right" vertical="center" wrapText="1"/>
    </xf>
    <xf numFmtId="0" fontId="2" fillId="0" borderId="6" xfId="0" applyFont="1" applyBorder="1"/>
    <xf numFmtId="4" fontId="2" fillId="0" borderId="7" xfId="0" applyNumberFormat="1" applyFont="1" applyBorder="1"/>
    <xf numFmtId="0" fontId="2" fillId="0" borderId="7" xfId="0" applyFont="1" applyBorder="1"/>
    <xf numFmtId="0" fontId="5" fillId="2" borderId="0" xfId="0" applyFont="1" applyFill="1"/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8" fillId="2" borderId="0" xfId="0" applyFont="1" applyFill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1314450</xdr:colOff>
      <xdr:row>4</xdr:row>
      <xdr:rowOff>2040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571625" cy="62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 t="str">
            <v>UNIVERSIDAD TECNOLÓGICA DE SAN MIGUEL DE ALLENDE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42578125" style="37" customWidth="1"/>
    <col min="2" max="2" width="4.5703125" style="38" customWidth="1"/>
    <col min="3" max="3" width="57.28515625" style="38" customWidth="1"/>
    <col min="4" max="4" width="13.85546875" style="38" bestFit="1" customWidth="1"/>
    <col min="5" max="5" width="13.7109375" style="38" customWidth="1"/>
    <col min="6" max="6" width="13.85546875" style="38" bestFit="1" customWidth="1"/>
    <col min="7" max="7" width="13.140625" style="38" customWidth="1"/>
    <col min="8" max="11" width="13.85546875" style="38" bestFit="1" customWidth="1"/>
    <col min="12" max="12" width="3.7109375" style="37" customWidth="1"/>
    <col min="13" max="16384" width="11.42578125" style="38"/>
  </cols>
  <sheetData>
    <row r="1" spans="1:12" s="3" customFormat="1" ht="12.7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s="3" customFormat="1" ht="16.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s="1" customFormat="1" ht="6.75" customHeight="1" x14ac:dyDescent="0.2"/>
    <row r="5" spans="1:12" s="1" customFormat="1" ht="18" customHeight="1" x14ac:dyDescent="0.2">
      <c r="C5" s="4" t="s">
        <v>2</v>
      </c>
      <c r="D5" s="5" t="str">
        <f>[1]EAI!F5</f>
        <v>UNIVERSIDAD TECNOLÓGICA DE SAN MIGUEL DE ALLENDE</v>
      </c>
      <c r="E5" s="6"/>
      <c r="F5" s="5"/>
      <c r="G5" s="5"/>
      <c r="H5" s="7"/>
      <c r="I5" s="7"/>
      <c r="J5" s="7"/>
    </row>
    <row r="6" spans="1:12" s="1" customFormat="1" ht="6.75" customHeight="1" x14ac:dyDescent="0.2"/>
    <row r="7" spans="1:12" s="3" customFormat="1" ht="12.75" x14ac:dyDescent="0.2">
      <c r="A7" s="1"/>
      <c r="B7" s="8" t="s">
        <v>3</v>
      </c>
      <c r="C7" s="8"/>
      <c r="D7" s="9" t="s">
        <v>4</v>
      </c>
      <c r="E7" s="9"/>
      <c r="F7" s="9"/>
      <c r="G7" s="9"/>
      <c r="H7" s="9"/>
      <c r="I7" s="9"/>
      <c r="J7" s="9"/>
      <c r="K7" s="9" t="s">
        <v>5</v>
      </c>
      <c r="L7" s="1"/>
    </row>
    <row r="8" spans="1:12" s="3" customFormat="1" ht="38.25" x14ac:dyDescent="0.2">
      <c r="A8" s="1"/>
      <c r="B8" s="8"/>
      <c r="C8" s="8"/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9"/>
      <c r="L8" s="1"/>
    </row>
    <row r="9" spans="1:12" s="3" customFormat="1" ht="11.25" customHeight="1" x14ac:dyDescent="0.2">
      <c r="A9" s="1"/>
      <c r="B9" s="8"/>
      <c r="C9" s="8"/>
      <c r="D9" s="10">
        <v>1</v>
      </c>
      <c r="E9" s="10">
        <v>2</v>
      </c>
      <c r="F9" s="10" t="s">
        <v>13</v>
      </c>
      <c r="G9" s="10">
        <v>4</v>
      </c>
      <c r="H9" s="10">
        <v>5</v>
      </c>
      <c r="I9" s="10">
        <v>6</v>
      </c>
      <c r="J9" s="10">
        <v>7</v>
      </c>
      <c r="K9" s="10" t="s">
        <v>14</v>
      </c>
      <c r="L9" s="1"/>
    </row>
    <row r="10" spans="1:12" s="3" customFormat="1" ht="12.75" x14ac:dyDescent="0.2">
      <c r="A10" s="1"/>
      <c r="B10" s="11" t="s">
        <v>15</v>
      </c>
      <c r="C10" s="12"/>
      <c r="D10" s="13">
        <f>SUM(D11:D15)</f>
        <v>11699216</v>
      </c>
      <c r="E10" s="14">
        <f t="shared" ref="E10:K10" si="0">SUM(E11:E15)</f>
        <v>2400002</v>
      </c>
      <c r="F10" s="13">
        <f t="shared" si="0"/>
        <v>14099218</v>
      </c>
      <c r="G10" s="14">
        <f t="shared" si="0"/>
        <v>8108711.6499999994</v>
      </c>
      <c r="H10" s="13">
        <f t="shared" si="0"/>
        <v>6934589.6499999994</v>
      </c>
      <c r="I10" s="14">
        <f t="shared" si="0"/>
        <v>6934589.6499999994</v>
      </c>
      <c r="J10" s="13">
        <f t="shared" si="0"/>
        <v>6934589.6499999994</v>
      </c>
      <c r="K10" s="13">
        <f t="shared" si="0"/>
        <v>7164628.3499999996</v>
      </c>
      <c r="L10" s="1"/>
    </row>
    <row r="11" spans="1:12" s="3" customFormat="1" ht="12.75" x14ac:dyDescent="0.2">
      <c r="A11" s="1"/>
      <c r="B11" s="15"/>
      <c r="C11" s="16" t="s">
        <v>16</v>
      </c>
      <c r="D11" s="17">
        <v>3252296</v>
      </c>
      <c r="E11" s="18">
        <v>1099097</v>
      </c>
      <c r="F11" s="17">
        <v>4351393</v>
      </c>
      <c r="G11" s="18">
        <v>2769751.29</v>
      </c>
      <c r="H11" s="17">
        <v>2370943.3199999998</v>
      </c>
      <c r="I11" s="18">
        <v>2370943.3199999998</v>
      </c>
      <c r="J11" s="17">
        <v>2370943.3199999998</v>
      </c>
      <c r="K11" s="17">
        <v>1980449.68</v>
      </c>
      <c r="L11" s="1"/>
    </row>
    <row r="12" spans="1:12" s="3" customFormat="1" ht="12.75" x14ac:dyDescent="0.2">
      <c r="A12" s="1"/>
      <c r="B12" s="19"/>
      <c r="C12" s="20" t="s">
        <v>17</v>
      </c>
      <c r="D12" s="17">
        <v>1824527.43</v>
      </c>
      <c r="E12" s="18">
        <v>823017</v>
      </c>
      <c r="F12" s="17">
        <v>2647544.4300000002</v>
      </c>
      <c r="G12" s="18">
        <v>1894868.2</v>
      </c>
      <c r="H12" s="17">
        <v>1605519.52</v>
      </c>
      <c r="I12" s="18">
        <v>1605519.52</v>
      </c>
      <c r="J12" s="17">
        <v>1605519.52</v>
      </c>
      <c r="K12" s="17">
        <v>1042024.91</v>
      </c>
      <c r="L12" s="1"/>
    </row>
    <row r="13" spans="1:12" s="3" customFormat="1" ht="12.75" x14ac:dyDescent="0.2">
      <c r="A13" s="1"/>
      <c r="B13" s="19"/>
      <c r="C13" s="20" t="s">
        <v>18</v>
      </c>
      <c r="D13" s="17">
        <v>1495494.74</v>
      </c>
      <c r="E13" s="18">
        <v>477888</v>
      </c>
      <c r="F13" s="17">
        <v>1973382.74</v>
      </c>
      <c r="G13" s="18">
        <v>534090.6</v>
      </c>
      <c r="H13" s="17">
        <v>534090.6</v>
      </c>
      <c r="I13" s="18">
        <v>534090.6</v>
      </c>
      <c r="J13" s="17">
        <v>534090.6</v>
      </c>
      <c r="K13" s="17">
        <v>1439292.14</v>
      </c>
      <c r="L13" s="1"/>
    </row>
    <row r="14" spans="1:12" s="3" customFormat="1" ht="12.75" x14ac:dyDescent="0.2">
      <c r="A14" s="1"/>
      <c r="B14" s="19"/>
      <c r="C14" s="20" t="s">
        <v>19</v>
      </c>
      <c r="D14" s="17">
        <v>1885538.94</v>
      </c>
      <c r="E14" s="3">
        <v>0</v>
      </c>
      <c r="F14" s="17">
        <v>1885538.94</v>
      </c>
      <c r="G14" s="18">
        <v>836482.55</v>
      </c>
      <c r="H14" s="17">
        <v>720415.67</v>
      </c>
      <c r="I14" s="18">
        <v>720415.67</v>
      </c>
      <c r="J14" s="17">
        <v>720415.67</v>
      </c>
      <c r="K14" s="17">
        <v>1165123.27</v>
      </c>
      <c r="L14" s="1"/>
    </row>
    <row r="15" spans="1:12" s="3" customFormat="1" ht="12.75" x14ac:dyDescent="0.2">
      <c r="A15" s="1"/>
      <c r="B15" s="19"/>
      <c r="C15" s="20" t="s">
        <v>20</v>
      </c>
      <c r="D15" s="17">
        <v>3241358.89</v>
      </c>
      <c r="E15" s="3">
        <v>0</v>
      </c>
      <c r="F15" s="17">
        <v>3241358.89</v>
      </c>
      <c r="G15" s="18">
        <v>2073519.01</v>
      </c>
      <c r="H15" s="17">
        <v>1703620.54</v>
      </c>
      <c r="I15" s="18">
        <v>1703620.54</v>
      </c>
      <c r="J15" s="17">
        <v>1703620.54</v>
      </c>
      <c r="K15" s="17">
        <v>1537738.35</v>
      </c>
      <c r="L15" s="1"/>
    </row>
    <row r="16" spans="1:12" s="3" customFormat="1" ht="12.75" x14ac:dyDescent="0.2">
      <c r="A16" s="1"/>
      <c r="B16" s="11" t="s">
        <v>21</v>
      </c>
      <c r="C16" s="12"/>
      <c r="D16" s="21">
        <f>SUM(D17:D24)</f>
        <v>3402319</v>
      </c>
      <c r="E16" s="22">
        <f t="shared" ref="E16:K16" si="1">SUM(E17:E24)</f>
        <v>1213268.05</v>
      </c>
      <c r="F16" s="21">
        <f t="shared" si="1"/>
        <v>4615587.05</v>
      </c>
      <c r="G16" s="22">
        <f t="shared" si="1"/>
        <v>691584.2</v>
      </c>
      <c r="H16" s="21">
        <f t="shared" si="1"/>
        <v>691584.2</v>
      </c>
      <c r="I16" s="22">
        <f t="shared" si="1"/>
        <v>691584.2</v>
      </c>
      <c r="J16" s="21">
        <f t="shared" si="1"/>
        <v>691584.2</v>
      </c>
      <c r="K16" s="21">
        <f t="shared" si="1"/>
        <v>3924002.8499999996</v>
      </c>
      <c r="L16" s="1"/>
    </row>
    <row r="17" spans="1:12" s="3" customFormat="1" ht="12.75" x14ac:dyDescent="0.2">
      <c r="A17" s="1"/>
      <c r="B17" s="15"/>
      <c r="C17" s="16" t="s">
        <v>22</v>
      </c>
      <c r="D17" s="17">
        <v>754563.31</v>
      </c>
      <c r="E17" s="18">
        <v>347987.28</v>
      </c>
      <c r="F17" s="17">
        <v>1102550.5900000001</v>
      </c>
      <c r="G17" s="18">
        <v>145783.07</v>
      </c>
      <c r="H17" s="17">
        <v>145783.07</v>
      </c>
      <c r="I17" s="18">
        <v>145783.07</v>
      </c>
      <c r="J17" s="17">
        <v>145783.07</v>
      </c>
      <c r="K17" s="17">
        <v>956767.52</v>
      </c>
      <c r="L17" s="1"/>
    </row>
    <row r="18" spans="1:12" s="3" customFormat="1" ht="12.75" x14ac:dyDescent="0.2">
      <c r="A18" s="1"/>
      <c r="B18" s="15"/>
      <c r="C18" s="16" t="s">
        <v>23</v>
      </c>
      <c r="D18" s="17">
        <v>316680</v>
      </c>
      <c r="E18" s="18">
        <v>58250.400000000001</v>
      </c>
      <c r="F18" s="17">
        <v>374930.4</v>
      </c>
      <c r="G18" s="18">
        <v>28480.71</v>
      </c>
      <c r="H18" s="17">
        <v>28480.71</v>
      </c>
      <c r="I18" s="18">
        <v>28480.71</v>
      </c>
      <c r="J18" s="17">
        <v>28480.71</v>
      </c>
      <c r="K18" s="17">
        <v>346449.69</v>
      </c>
      <c r="L18" s="1"/>
    </row>
    <row r="19" spans="1:12" s="3" customFormat="1" ht="12.75" x14ac:dyDescent="0.2">
      <c r="A19" s="1"/>
      <c r="B19" s="15"/>
      <c r="C19" s="16" t="s">
        <v>24</v>
      </c>
      <c r="D19" s="17">
        <v>1288000</v>
      </c>
      <c r="E19" s="18">
        <v>58001.599999999999</v>
      </c>
      <c r="F19" s="17">
        <v>1346001.6</v>
      </c>
      <c r="G19" s="18">
        <v>92581.46</v>
      </c>
      <c r="H19" s="17">
        <v>92581.46</v>
      </c>
      <c r="I19" s="18">
        <v>92581.46</v>
      </c>
      <c r="J19" s="17">
        <v>92581.46</v>
      </c>
      <c r="K19" s="17">
        <v>1253420.1399999999</v>
      </c>
      <c r="L19" s="1"/>
    </row>
    <row r="20" spans="1:12" s="3" customFormat="1" ht="12.75" x14ac:dyDescent="0.2">
      <c r="A20" s="1"/>
      <c r="B20" s="15"/>
      <c r="C20" s="16" t="s">
        <v>25</v>
      </c>
      <c r="D20" s="17">
        <v>129000</v>
      </c>
      <c r="E20" s="18">
        <v>214027.28</v>
      </c>
      <c r="F20" s="17">
        <v>343027.28</v>
      </c>
      <c r="G20" s="18">
        <v>115586.01</v>
      </c>
      <c r="H20" s="17">
        <v>115586.01</v>
      </c>
      <c r="I20" s="18">
        <v>115586.01</v>
      </c>
      <c r="J20" s="17">
        <v>115586.01</v>
      </c>
      <c r="K20" s="17">
        <v>227441.27</v>
      </c>
      <c r="L20" s="1"/>
    </row>
    <row r="21" spans="1:12" s="3" customFormat="1" ht="12.75" x14ac:dyDescent="0.2">
      <c r="A21" s="1"/>
      <c r="B21" s="15"/>
      <c r="C21" s="16" t="s">
        <v>26</v>
      </c>
      <c r="D21" s="17">
        <v>69000</v>
      </c>
      <c r="E21" s="18">
        <v>61104</v>
      </c>
      <c r="F21" s="17">
        <v>130104</v>
      </c>
      <c r="G21" s="18">
        <v>19231.330000000002</v>
      </c>
      <c r="H21" s="17">
        <v>19231.330000000002</v>
      </c>
      <c r="I21" s="18">
        <v>19231.330000000002</v>
      </c>
      <c r="J21" s="17">
        <v>19231.330000000002</v>
      </c>
      <c r="K21" s="17">
        <v>110872.67</v>
      </c>
      <c r="L21" s="1"/>
    </row>
    <row r="22" spans="1:12" s="3" customFormat="1" ht="12.75" x14ac:dyDescent="0.2">
      <c r="A22" s="1"/>
      <c r="B22" s="19"/>
      <c r="C22" s="20" t="s">
        <v>27</v>
      </c>
      <c r="D22" s="17">
        <v>180000</v>
      </c>
      <c r="E22" s="18">
        <v>188004</v>
      </c>
      <c r="F22" s="17">
        <v>368004</v>
      </c>
      <c r="G22" s="18">
        <v>173094.92</v>
      </c>
      <c r="H22" s="17">
        <v>173094.92</v>
      </c>
      <c r="I22" s="18">
        <v>173094.92</v>
      </c>
      <c r="J22" s="17">
        <v>173094.92</v>
      </c>
      <c r="K22" s="17">
        <v>194909.08</v>
      </c>
      <c r="L22" s="1"/>
    </row>
    <row r="23" spans="1:12" s="3" customFormat="1" ht="12.75" x14ac:dyDescent="0.2">
      <c r="A23" s="1"/>
      <c r="B23" s="19"/>
      <c r="C23" s="20" t="s">
        <v>28</v>
      </c>
      <c r="D23" s="17">
        <v>406639</v>
      </c>
      <c r="E23" s="18">
        <v>195675.5</v>
      </c>
      <c r="F23" s="17">
        <v>602314.5</v>
      </c>
      <c r="G23" s="18">
        <v>90000.69</v>
      </c>
      <c r="H23" s="17">
        <v>90000.69</v>
      </c>
      <c r="I23" s="18">
        <v>90000.69</v>
      </c>
      <c r="J23" s="17">
        <v>90000.69</v>
      </c>
      <c r="K23" s="17">
        <v>512313.81</v>
      </c>
      <c r="L23" s="1"/>
    </row>
    <row r="24" spans="1:12" s="3" customFormat="1" ht="12.75" x14ac:dyDescent="0.2">
      <c r="A24" s="1"/>
      <c r="B24" s="19"/>
      <c r="C24" s="20" t="s">
        <v>29</v>
      </c>
      <c r="D24" s="17">
        <v>258436.69</v>
      </c>
      <c r="E24" s="18">
        <v>90217.99</v>
      </c>
      <c r="F24" s="17">
        <v>348654.68</v>
      </c>
      <c r="G24" s="18">
        <v>26826.01</v>
      </c>
      <c r="H24" s="17">
        <v>26826.01</v>
      </c>
      <c r="I24" s="18">
        <v>26826.01</v>
      </c>
      <c r="J24" s="17">
        <v>26826.01</v>
      </c>
      <c r="K24" s="17">
        <v>321828.67</v>
      </c>
      <c r="L24" s="1"/>
    </row>
    <row r="25" spans="1:12" s="3" customFormat="1" ht="12.75" x14ac:dyDescent="0.2">
      <c r="A25" s="1"/>
      <c r="B25" s="11" t="s">
        <v>30</v>
      </c>
      <c r="C25" s="12"/>
      <c r="D25" s="21">
        <f>SUM(D26:D34)</f>
        <v>5109352.0199999996</v>
      </c>
      <c r="E25" s="22">
        <f t="shared" ref="E25:K25" si="2">SUM(E26:E34)</f>
        <v>3635259.1999999997</v>
      </c>
      <c r="F25" s="21">
        <f t="shared" si="2"/>
        <v>8744611.2199999988</v>
      </c>
      <c r="G25" s="22">
        <f t="shared" si="2"/>
        <v>2382696.11</v>
      </c>
      <c r="H25" s="21">
        <f t="shared" si="2"/>
        <v>2362370.33</v>
      </c>
      <c r="I25" s="22">
        <f t="shared" si="2"/>
        <v>2362370.33</v>
      </c>
      <c r="J25" s="21">
        <f t="shared" si="2"/>
        <v>2362370.33</v>
      </c>
      <c r="K25" s="21">
        <f t="shared" si="2"/>
        <v>6382240.8900000006</v>
      </c>
      <c r="L25" s="1"/>
    </row>
    <row r="26" spans="1:12" s="3" customFormat="1" ht="12.75" x14ac:dyDescent="0.2">
      <c r="A26" s="1"/>
      <c r="B26" s="15"/>
      <c r="C26" s="16" t="s">
        <v>31</v>
      </c>
      <c r="D26" s="17">
        <v>622647.44999999995</v>
      </c>
      <c r="E26" s="18">
        <v>429249.25</v>
      </c>
      <c r="F26" s="17">
        <v>1051896.7</v>
      </c>
      <c r="G26" s="18">
        <v>386872.7</v>
      </c>
      <c r="H26" s="17">
        <v>386872.7</v>
      </c>
      <c r="I26" s="18">
        <v>386872.7</v>
      </c>
      <c r="J26" s="17">
        <v>386872.7</v>
      </c>
      <c r="K26" s="17">
        <v>665024</v>
      </c>
      <c r="L26" s="1"/>
    </row>
    <row r="27" spans="1:12" s="3" customFormat="1" ht="12.75" x14ac:dyDescent="0.2">
      <c r="A27" s="1"/>
      <c r="B27" s="19"/>
      <c r="C27" s="20" t="s">
        <v>32</v>
      </c>
      <c r="D27" s="17">
        <v>29000</v>
      </c>
      <c r="E27" s="18">
        <v>638384.34</v>
      </c>
      <c r="F27" s="17">
        <v>667384.34</v>
      </c>
      <c r="G27" s="18">
        <v>175114.25</v>
      </c>
      <c r="H27" s="17">
        <v>175114.25</v>
      </c>
      <c r="I27" s="18">
        <v>175114.25</v>
      </c>
      <c r="J27" s="17">
        <v>175114.25</v>
      </c>
      <c r="K27" s="17">
        <v>492270.09</v>
      </c>
      <c r="L27" s="1"/>
    </row>
    <row r="28" spans="1:12" s="3" customFormat="1" ht="12.75" x14ac:dyDescent="0.2">
      <c r="A28" s="1"/>
      <c r="B28" s="19"/>
      <c r="C28" s="20" t="s">
        <v>33</v>
      </c>
      <c r="D28" s="17">
        <v>2303555.39</v>
      </c>
      <c r="E28" s="18">
        <v>880937</v>
      </c>
      <c r="F28" s="17">
        <v>3184492.39</v>
      </c>
      <c r="G28" s="18">
        <v>665954.4</v>
      </c>
      <c r="H28" s="17">
        <v>665954.4</v>
      </c>
      <c r="I28" s="18">
        <v>665954.4</v>
      </c>
      <c r="J28" s="17">
        <v>665954.4</v>
      </c>
      <c r="K28" s="17">
        <v>2518537.9900000002</v>
      </c>
      <c r="L28" s="1"/>
    </row>
    <row r="29" spans="1:12" s="3" customFormat="1" ht="12.75" x14ac:dyDescent="0.2">
      <c r="A29" s="1"/>
      <c r="B29" s="19"/>
      <c r="C29" s="20" t="s">
        <v>34</v>
      </c>
      <c r="D29" s="17">
        <v>141300</v>
      </c>
      <c r="E29" s="18">
        <v>109318.27</v>
      </c>
      <c r="F29" s="17">
        <v>250618.27</v>
      </c>
      <c r="G29" s="18">
        <v>60609.95</v>
      </c>
      <c r="H29" s="17">
        <v>60609.95</v>
      </c>
      <c r="I29" s="18">
        <v>60609.95</v>
      </c>
      <c r="J29" s="17">
        <v>60609.95</v>
      </c>
      <c r="K29" s="17">
        <v>190008.32000000001</v>
      </c>
      <c r="L29" s="1"/>
    </row>
    <row r="30" spans="1:12" s="3" customFormat="1" ht="12.75" x14ac:dyDescent="0.2">
      <c r="A30" s="1"/>
      <c r="B30" s="19"/>
      <c r="C30" s="3" t="s">
        <v>35</v>
      </c>
      <c r="D30" s="17">
        <v>660385</v>
      </c>
      <c r="E30" s="18">
        <v>404091.36</v>
      </c>
      <c r="F30" s="17">
        <v>1064476.3600000001</v>
      </c>
      <c r="G30" s="18">
        <v>431646.6</v>
      </c>
      <c r="H30" s="17">
        <v>431646.6</v>
      </c>
      <c r="I30" s="18">
        <v>431646.6</v>
      </c>
      <c r="J30" s="17">
        <v>431646.6</v>
      </c>
      <c r="K30" s="17">
        <v>632829.76</v>
      </c>
      <c r="L30" s="1"/>
    </row>
    <row r="31" spans="1:12" s="3" customFormat="1" ht="12.75" x14ac:dyDescent="0.2">
      <c r="A31" s="1"/>
      <c r="B31" s="19"/>
      <c r="C31" s="20" t="s">
        <v>36</v>
      </c>
      <c r="D31" s="17">
        <v>51000</v>
      </c>
      <c r="E31" s="18">
        <v>340411</v>
      </c>
      <c r="F31" s="17">
        <v>391411</v>
      </c>
      <c r="G31" s="18">
        <v>67961.929999999993</v>
      </c>
      <c r="H31" s="17">
        <v>67961.929999999993</v>
      </c>
      <c r="I31" s="18">
        <v>67961.929999999993</v>
      </c>
      <c r="J31" s="17">
        <v>67961.929999999993</v>
      </c>
      <c r="K31" s="17">
        <v>323449.07</v>
      </c>
      <c r="L31" s="1"/>
    </row>
    <row r="32" spans="1:12" s="3" customFormat="1" ht="12.75" x14ac:dyDescent="0.2">
      <c r="A32" s="1"/>
      <c r="B32" s="19"/>
      <c r="C32" s="20" t="s">
        <v>37</v>
      </c>
      <c r="D32" s="17">
        <v>204250</v>
      </c>
      <c r="E32" s="18">
        <v>317603</v>
      </c>
      <c r="F32" s="17">
        <v>521853</v>
      </c>
      <c r="G32" s="18">
        <v>192280.09</v>
      </c>
      <c r="H32" s="17">
        <v>192280.09</v>
      </c>
      <c r="I32" s="18">
        <v>192280.09</v>
      </c>
      <c r="J32" s="17">
        <v>192280.09</v>
      </c>
      <c r="K32" s="17">
        <v>329572.90999999997</v>
      </c>
      <c r="L32" s="1"/>
    </row>
    <row r="33" spans="1:12" s="3" customFormat="1" ht="12.75" x14ac:dyDescent="0.2">
      <c r="A33" s="1"/>
      <c r="B33" s="19"/>
      <c r="C33" s="20" t="s">
        <v>38</v>
      </c>
      <c r="D33" s="17">
        <v>343000</v>
      </c>
      <c r="E33" s="18">
        <v>273464.62</v>
      </c>
      <c r="F33" s="17">
        <v>616464.62</v>
      </c>
      <c r="G33" s="18">
        <v>90480.61</v>
      </c>
      <c r="H33" s="17">
        <v>90480.61</v>
      </c>
      <c r="I33" s="18">
        <v>90480.61</v>
      </c>
      <c r="J33" s="17">
        <v>90480.61</v>
      </c>
      <c r="K33" s="17">
        <v>525984.01</v>
      </c>
      <c r="L33" s="1"/>
    </row>
    <row r="34" spans="1:12" s="3" customFormat="1" ht="12.75" x14ac:dyDescent="0.2">
      <c r="A34" s="1"/>
      <c r="B34" s="19"/>
      <c r="C34" s="3" t="s">
        <v>39</v>
      </c>
      <c r="D34" s="17">
        <v>754214.18</v>
      </c>
      <c r="E34" s="18">
        <v>241800.36</v>
      </c>
      <c r="F34" s="17">
        <v>996014.54</v>
      </c>
      <c r="G34" s="18">
        <v>311775.58</v>
      </c>
      <c r="H34" s="17">
        <v>291449.8</v>
      </c>
      <c r="I34" s="18">
        <v>291449.8</v>
      </c>
      <c r="J34" s="17">
        <v>291449.8</v>
      </c>
      <c r="K34" s="17">
        <v>704564.74</v>
      </c>
      <c r="L34" s="1"/>
    </row>
    <row r="35" spans="1:12" s="3" customFormat="1" ht="12.75" x14ac:dyDescent="0.2">
      <c r="A35" s="1"/>
      <c r="B35" s="11" t="s">
        <v>40</v>
      </c>
      <c r="C35" s="12"/>
      <c r="D35" s="21">
        <f>SUM(D36:D36)</f>
        <v>390000</v>
      </c>
      <c r="E35" s="22">
        <f t="shared" ref="E35:K35" si="3">SUM(E36:E36)</f>
        <v>220200</v>
      </c>
      <c r="F35" s="21">
        <f t="shared" si="3"/>
        <v>610200</v>
      </c>
      <c r="G35" s="22">
        <f t="shared" si="3"/>
        <v>146741.1</v>
      </c>
      <c r="H35" s="21">
        <f t="shared" si="3"/>
        <v>146741.1</v>
      </c>
      <c r="I35" s="22">
        <f t="shared" si="3"/>
        <v>146741.1</v>
      </c>
      <c r="J35" s="21">
        <f t="shared" si="3"/>
        <v>146741.1</v>
      </c>
      <c r="K35" s="21">
        <f t="shared" si="3"/>
        <v>463458.9</v>
      </c>
      <c r="L35" s="1"/>
    </row>
    <row r="36" spans="1:12" s="3" customFormat="1" ht="12.75" x14ac:dyDescent="0.2">
      <c r="A36" s="1"/>
      <c r="B36" s="19"/>
      <c r="C36" s="20" t="s">
        <v>41</v>
      </c>
      <c r="D36" s="17">
        <v>390000</v>
      </c>
      <c r="E36" s="18">
        <v>220200</v>
      </c>
      <c r="F36" s="17">
        <v>610200</v>
      </c>
      <c r="G36" s="18">
        <v>146741.1</v>
      </c>
      <c r="H36" s="17">
        <v>146741.1</v>
      </c>
      <c r="I36" s="18">
        <v>146741.1</v>
      </c>
      <c r="J36" s="17">
        <v>146741.1</v>
      </c>
      <c r="K36" s="17">
        <v>463458.9</v>
      </c>
      <c r="L36" s="1"/>
    </row>
    <row r="37" spans="1:12" s="3" customFormat="1" ht="12.75" x14ac:dyDescent="0.2">
      <c r="A37" s="1"/>
      <c r="B37" s="11" t="s">
        <v>42</v>
      </c>
      <c r="C37" s="12"/>
      <c r="D37" s="21">
        <f>SUM(D38:D42)</f>
        <v>1212000</v>
      </c>
      <c r="E37" s="22">
        <f t="shared" ref="E37:K37" si="4">SUM(E38:E42)</f>
        <v>3320342.24</v>
      </c>
      <c r="F37" s="21">
        <f t="shared" si="4"/>
        <v>4532342.24</v>
      </c>
      <c r="G37" s="22">
        <f t="shared" si="4"/>
        <v>0</v>
      </c>
      <c r="H37" s="21">
        <f t="shared" si="4"/>
        <v>0</v>
      </c>
      <c r="I37" s="22">
        <f t="shared" si="4"/>
        <v>0</v>
      </c>
      <c r="J37" s="21">
        <f t="shared" si="4"/>
        <v>0</v>
      </c>
      <c r="K37" s="21">
        <f t="shared" si="4"/>
        <v>4532342.24</v>
      </c>
      <c r="L37" s="1"/>
    </row>
    <row r="38" spans="1:12" s="3" customFormat="1" ht="12.75" x14ac:dyDescent="0.2">
      <c r="A38" s="1"/>
      <c r="B38" s="19"/>
      <c r="C38" s="3" t="s">
        <v>43</v>
      </c>
      <c r="D38" s="17">
        <v>692000</v>
      </c>
      <c r="E38" s="18">
        <v>1744737.24</v>
      </c>
      <c r="F38" s="17">
        <v>2436737.2400000002</v>
      </c>
      <c r="G38" s="3">
        <v>0</v>
      </c>
      <c r="H38" s="23">
        <v>0</v>
      </c>
      <c r="I38" s="3">
        <v>0</v>
      </c>
      <c r="J38" s="23">
        <v>0</v>
      </c>
      <c r="K38" s="17">
        <v>2436737.2400000002</v>
      </c>
      <c r="L38" s="1"/>
    </row>
    <row r="39" spans="1:12" s="3" customFormat="1" ht="12.75" x14ac:dyDescent="0.2">
      <c r="A39" s="1"/>
      <c r="B39" s="19"/>
      <c r="C39" s="3" t="s">
        <v>44</v>
      </c>
      <c r="D39" s="17">
        <v>110000</v>
      </c>
      <c r="E39" s="18">
        <v>640380</v>
      </c>
      <c r="F39" s="17">
        <v>750380</v>
      </c>
      <c r="G39" s="3">
        <v>0</v>
      </c>
      <c r="H39" s="23">
        <v>0</v>
      </c>
      <c r="I39" s="3">
        <v>0</v>
      </c>
      <c r="J39" s="23">
        <v>0</v>
      </c>
      <c r="K39" s="17">
        <v>750380</v>
      </c>
      <c r="L39" s="1"/>
    </row>
    <row r="40" spans="1:12" s="3" customFormat="1" ht="12.75" x14ac:dyDescent="0.2">
      <c r="A40" s="1"/>
      <c r="B40" s="19"/>
      <c r="C40" s="3" t="s">
        <v>45</v>
      </c>
      <c r="D40" s="17">
        <v>110000</v>
      </c>
      <c r="E40" s="18">
        <v>1650</v>
      </c>
      <c r="F40" s="17">
        <v>111650</v>
      </c>
      <c r="G40" s="3">
        <v>0</v>
      </c>
      <c r="H40" s="23">
        <v>0</v>
      </c>
      <c r="I40" s="3">
        <v>0</v>
      </c>
      <c r="J40" s="23">
        <v>0</v>
      </c>
      <c r="K40" s="17">
        <v>111650</v>
      </c>
      <c r="L40" s="1"/>
    </row>
    <row r="41" spans="1:12" s="3" customFormat="1" ht="12.75" x14ac:dyDescent="0.2">
      <c r="A41" s="1"/>
      <c r="B41" s="19"/>
      <c r="C41" s="3" t="s">
        <v>46</v>
      </c>
      <c r="D41" s="17">
        <v>200000</v>
      </c>
      <c r="E41" s="18">
        <v>212925</v>
      </c>
      <c r="F41" s="17">
        <v>412925</v>
      </c>
      <c r="G41" s="3">
        <v>0</v>
      </c>
      <c r="H41" s="23">
        <v>0</v>
      </c>
      <c r="I41" s="3">
        <v>0</v>
      </c>
      <c r="J41" s="23">
        <v>0</v>
      </c>
      <c r="K41" s="17">
        <v>412925</v>
      </c>
      <c r="L41" s="1"/>
    </row>
    <row r="42" spans="1:12" s="3" customFormat="1" ht="12.75" x14ac:dyDescent="0.2">
      <c r="A42" s="1"/>
      <c r="B42" s="19"/>
      <c r="C42" s="3" t="s">
        <v>47</v>
      </c>
      <c r="D42" s="17">
        <v>100000</v>
      </c>
      <c r="E42" s="18">
        <v>720650</v>
      </c>
      <c r="F42" s="17">
        <v>820650</v>
      </c>
      <c r="G42" s="3">
        <v>0</v>
      </c>
      <c r="H42" s="23">
        <v>0</v>
      </c>
      <c r="I42" s="3">
        <v>0</v>
      </c>
      <c r="J42" s="23">
        <v>0</v>
      </c>
      <c r="K42" s="17">
        <v>820650</v>
      </c>
      <c r="L42" s="1"/>
    </row>
    <row r="43" spans="1:12" s="3" customFormat="1" ht="12.75" x14ac:dyDescent="0.2">
      <c r="A43" s="1"/>
      <c r="B43" s="11" t="s">
        <v>48</v>
      </c>
      <c r="C43" s="12"/>
      <c r="D43" s="21">
        <f>SUM(D44)</f>
        <v>972640.9</v>
      </c>
      <c r="E43" s="22">
        <f t="shared" ref="E43:K43" si="5">SUM(E44)</f>
        <v>8419624.3300000001</v>
      </c>
      <c r="F43" s="21">
        <f t="shared" si="5"/>
        <v>9392265.2300000004</v>
      </c>
      <c r="G43" s="22">
        <f t="shared" si="5"/>
        <v>0</v>
      </c>
      <c r="H43" s="21">
        <f t="shared" si="5"/>
        <v>0</v>
      </c>
      <c r="I43" s="22">
        <f t="shared" si="5"/>
        <v>0</v>
      </c>
      <c r="J43" s="21">
        <f t="shared" si="5"/>
        <v>0</v>
      </c>
      <c r="K43" s="21">
        <f t="shared" si="5"/>
        <v>9392265.2300000004</v>
      </c>
      <c r="L43" s="1"/>
    </row>
    <row r="44" spans="1:12" s="3" customFormat="1" ht="12.75" x14ac:dyDescent="0.2">
      <c r="A44" s="1"/>
      <c r="B44" s="19"/>
      <c r="C44" s="3" t="s">
        <v>49</v>
      </c>
      <c r="D44" s="24">
        <v>972640.9</v>
      </c>
      <c r="E44" s="18">
        <v>8419624.3300000001</v>
      </c>
      <c r="F44" s="24">
        <v>9392265.2300000004</v>
      </c>
      <c r="G44" s="3">
        <v>0</v>
      </c>
      <c r="H44" s="25">
        <v>0</v>
      </c>
      <c r="I44" s="3">
        <v>0</v>
      </c>
      <c r="J44" s="25">
        <v>0</v>
      </c>
      <c r="K44" s="24">
        <v>9392265.2300000004</v>
      </c>
      <c r="L44" s="1"/>
    </row>
    <row r="45" spans="1:12" s="30" customFormat="1" ht="12.75" x14ac:dyDescent="0.2">
      <c r="A45" s="26"/>
      <c r="B45" s="27"/>
      <c r="C45" s="28" t="s">
        <v>50</v>
      </c>
      <c r="D45" s="29">
        <f t="shared" ref="D45:K45" si="6">+D10+D16+D25+D35+D37+D43</f>
        <v>22785527.919999998</v>
      </c>
      <c r="E45" s="29">
        <f t="shared" si="6"/>
        <v>19208695.82</v>
      </c>
      <c r="F45" s="29">
        <f t="shared" si="6"/>
        <v>41994223.739999995</v>
      </c>
      <c r="G45" s="29">
        <f t="shared" si="6"/>
        <v>11329733.059999999</v>
      </c>
      <c r="H45" s="29">
        <f t="shared" si="6"/>
        <v>10135285.279999999</v>
      </c>
      <c r="I45" s="29">
        <f t="shared" si="6"/>
        <v>10135285.279999999</v>
      </c>
      <c r="J45" s="29">
        <f t="shared" si="6"/>
        <v>10135285.279999999</v>
      </c>
      <c r="K45" s="29">
        <f t="shared" si="6"/>
        <v>31858938.459999997</v>
      </c>
      <c r="L45" s="26"/>
    </row>
    <row r="46" spans="1:12" s="3" customFormat="1" ht="12.75" x14ac:dyDescent="0.2">
      <c r="A46" s="1"/>
      <c r="L46" s="1"/>
    </row>
    <row r="47" spans="1:12" s="3" customFormat="1" ht="12.75" x14ac:dyDescent="0.2">
      <c r="A47" s="1"/>
      <c r="B47" s="1" t="s">
        <v>51</v>
      </c>
      <c r="F47" s="31"/>
      <c r="G47" s="31"/>
      <c r="H47" s="31"/>
      <c r="I47" s="31"/>
      <c r="J47" s="31"/>
      <c r="K47" s="31"/>
      <c r="L47" s="1"/>
    </row>
    <row r="48" spans="1:12" s="3" customFormat="1" ht="12.75" x14ac:dyDescent="0.2">
      <c r="A48" s="1"/>
      <c r="L48" s="1"/>
    </row>
    <row r="49" spans="1:12" s="3" customFormat="1" ht="12.75" x14ac:dyDescent="0.2">
      <c r="A49" s="1"/>
      <c r="B49" s="3" t="s">
        <v>52</v>
      </c>
      <c r="D49" s="31" t="str">
        <f>IF(D46=[1]CAdmon!D29," ","ERROR")</f>
        <v xml:space="preserve"> </v>
      </c>
      <c r="E49" s="31" t="str">
        <f>IF(E46=[1]CAdmon!E29," ","ERROR")</f>
        <v xml:space="preserve"> </v>
      </c>
      <c r="F49" s="31" t="str">
        <f>IF(F46=[1]CAdmon!F29," ","ERROR")</f>
        <v xml:space="preserve"> </v>
      </c>
      <c r="G49" s="31"/>
      <c r="H49" s="31" t="str">
        <f>IF(H46=[1]CAdmon!H29," ","ERROR")</f>
        <v xml:space="preserve"> </v>
      </c>
      <c r="I49" s="31"/>
      <c r="J49" s="31" t="str">
        <f>IF(J46=[1]CAdmon!J29," ","ERROR")</f>
        <v xml:space="preserve"> </v>
      </c>
      <c r="K49" s="31" t="str">
        <f>IF(K46=[1]CAdmon!K29," ","ERROR")</f>
        <v xml:space="preserve"> </v>
      </c>
      <c r="L49" s="1"/>
    </row>
    <row r="50" spans="1:12" s="3" customFormat="1" ht="12.75" x14ac:dyDescent="0.2">
      <c r="A50" s="1"/>
      <c r="C50" s="32"/>
      <c r="L50" s="1"/>
    </row>
    <row r="51" spans="1:12" s="3" customFormat="1" ht="12.75" x14ac:dyDescent="0.2">
      <c r="A51" s="1"/>
      <c r="C51" s="33" t="s">
        <v>53</v>
      </c>
      <c r="F51" s="34" t="s">
        <v>54</v>
      </c>
      <c r="G51" s="34"/>
      <c r="H51" s="34"/>
      <c r="I51" s="34"/>
      <c r="J51" s="34"/>
      <c r="K51" s="34"/>
      <c r="L51" s="1"/>
    </row>
    <row r="52" spans="1:12" s="3" customFormat="1" ht="12.75" x14ac:dyDescent="0.2">
      <c r="A52" s="1"/>
      <c r="C52" s="33" t="s">
        <v>55</v>
      </c>
      <c r="F52" s="35" t="s">
        <v>56</v>
      </c>
      <c r="G52" s="35"/>
      <c r="H52" s="35"/>
      <c r="I52" s="35"/>
      <c r="J52" s="35"/>
      <c r="K52" s="35"/>
      <c r="L52" s="1"/>
    </row>
    <row r="53" spans="1:12" s="3" customFormat="1" ht="12.75" x14ac:dyDescent="0.2">
      <c r="A53" s="1"/>
      <c r="D53" s="18"/>
      <c r="E53" s="18"/>
      <c r="F53" s="18"/>
      <c r="G53" s="18"/>
      <c r="H53" s="18"/>
      <c r="I53" s="18"/>
      <c r="J53" s="18"/>
      <c r="K53" s="18"/>
      <c r="L53" s="1"/>
    </row>
    <row r="54" spans="1:12" s="3" customFormat="1" ht="12.75" x14ac:dyDescent="0.2">
      <c r="A54" s="1"/>
      <c r="D54" s="36"/>
      <c r="E54" s="36"/>
      <c r="F54" s="36"/>
      <c r="G54" s="36"/>
      <c r="H54" s="36"/>
      <c r="I54" s="36"/>
      <c r="J54" s="36"/>
      <c r="K54" s="36"/>
      <c r="L54" s="1"/>
    </row>
    <row r="55" spans="1:12" s="3" customFormat="1" ht="12.75" x14ac:dyDescent="0.2">
      <c r="A55" s="1"/>
      <c r="L55" s="1"/>
    </row>
    <row r="56" spans="1:12" s="3" customFormat="1" ht="12.75" x14ac:dyDescent="0.2">
      <c r="A56" s="1"/>
      <c r="L56" s="1"/>
    </row>
    <row r="57" spans="1:12" s="3" customFormat="1" ht="12.75" x14ac:dyDescent="0.2">
      <c r="A57" s="1"/>
      <c r="L57" s="1"/>
    </row>
    <row r="58" spans="1:12" s="3" customFormat="1" ht="12.75" x14ac:dyDescent="0.2">
      <c r="A58" s="1"/>
      <c r="L58" s="1"/>
    </row>
  </sheetData>
  <mergeCells count="14">
    <mergeCell ref="F51:K51"/>
    <mergeCell ref="F52:K52"/>
    <mergeCell ref="B10:C10"/>
    <mergeCell ref="B16:C16"/>
    <mergeCell ref="B25:C25"/>
    <mergeCell ref="B35:C35"/>
    <mergeCell ref="B37:C37"/>
    <mergeCell ref="B43:C43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2018-08-03T18:22:02Z</dcterms:created>
  <dcterms:modified xsi:type="dcterms:W3CDTF">2018-08-03T18:22:48Z</dcterms:modified>
</cp:coreProperties>
</file>