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3er Trimestre\"/>
    </mc:Choice>
  </mc:AlternateContent>
  <bookViews>
    <workbookView xWindow="0" yWindow="0" windowWidth="17355" windowHeight="6255"/>
  </bookViews>
  <sheets>
    <sheet name="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  <c r="B7" i="1"/>
  <c r="C7" i="1"/>
  <c r="B10" i="1"/>
  <c r="C69" i="1"/>
  <c r="C63" i="1"/>
  <c r="C59" i="1" s="1"/>
  <c r="C49" i="1"/>
  <c r="C40" i="1"/>
  <c r="C33" i="1"/>
  <c r="C32" i="1" s="1"/>
  <c r="C27" i="1"/>
  <c r="C26" i="1"/>
  <c r="C24" i="1"/>
  <c r="C21" i="1"/>
  <c r="C20" i="1"/>
  <c r="C18" i="1"/>
  <c r="C6" i="1" s="1"/>
  <c r="C13" i="1"/>
  <c r="C31" i="1" l="1"/>
  <c r="C76" i="1" s="1"/>
  <c r="B69" i="1"/>
  <c r="B63" i="1"/>
  <c r="B59" i="1" s="1"/>
  <c r="B49" i="1"/>
  <c r="B40" i="1"/>
  <c r="B33" i="1"/>
  <c r="B27" i="1"/>
  <c r="B26" i="1" s="1"/>
  <c r="B24" i="1"/>
  <c r="B21" i="1"/>
  <c r="B18" i="1"/>
  <c r="B13" i="1"/>
  <c r="B20" i="1" l="1"/>
  <c r="B6" i="1" s="1"/>
  <c r="B32" i="1"/>
  <c r="B31" i="1" s="1"/>
  <c r="B76" i="1" l="1"/>
</calcChain>
</file>

<file path=xl/sharedStrings.xml><?xml version="1.0" encoding="utf-8"?>
<sst xmlns="http://schemas.openxmlformats.org/spreadsheetml/2006/main" count="88" uniqueCount="87">
  <si>
    <t>UNIVERSIDAD TECNOLOGICA DE SAN MIGUEL DE ALLENDE</t>
  </si>
  <si>
    <t>ESTADO DE ACTIVIDADES</t>
  </si>
  <si>
    <t>Concepto</t>
  </si>
  <si>
    <t>Periodo Actual</t>
  </si>
  <si>
    <t>Periodo Anterior</t>
  </si>
  <si>
    <t>NOTA</t>
  </si>
  <si>
    <t>4000 INGRESO</t>
  </si>
  <si>
    <t>4100 Ingresos de Gestión</t>
  </si>
  <si>
    <t>ERA-01</t>
  </si>
  <si>
    <t xml:space="preserve">4140 Derechos </t>
  </si>
  <si>
    <t>4143 Derechos por Prestacion de Servicios</t>
  </si>
  <si>
    <t xml:space="preserve">                   </t>
  </si>
  <si>
    <t>4150 Productos de Tipo Corriente</t>
  </si>
  <si>
    <t>4151 Produc. Derivados del Uso y Aprov.</t>
  </si>
  <si>
    <t>4159 Otros Productos que Generan Ing.</t>
  </si>
  <si>
    <t>4160 Aprovechamientos de Tipo Corriente</t>
  </si>
  <si>
    <t>4162 Multas</t>
  </si>
  <si>
    <t>4163 Indemnizaciones</t>
  </si>
  <si>
    <t>4164 Reintegros</t>
  </si>
  <si>
    <t>4169 Otros Aprovechamientos</t>
  </si>
  <si>
    <t>4170 Ingresos por Venta de Bienes y Serv</t>
  </si>
  <si>
    <t>4173 Ingr.Vta de Bienes/Servicios Org.</t>
  </si>
  <si>
    <t>4200 Participaciones, Aportaciones,Trans</t>
  </si>
  <si>
    <t>4210 Participaciones y Aportaciones</t>
  </si>
  <si>
    <t>4212 Aportaciones</t>
  </si>
  <si>
    <t>4213 Convenios</t>
  </si>
  <si>
    <t>4220 Transferencias, Asignaciones, Subs.</t>
  </si>
  <si>
    <t>4221 Trans. Internas y Asig. al Secto</t>
  </si>
  <si>
    <t>4300 Otros Ingresos Y Beneficios</t>
  </si>
  <si>
    <t>ERA-02</t>
  </si>
  <si>
    <t>4310 Ingresos Financieros</t>
  </si>
  <si>
    <t>4311 Int.Ganados de Val.,Créditos, Bonos</t>
  </si>
  <si>
    <t>4390 Otros Ingresos y Beneficios Varios</t>
  </si>
  <si>
    <t>4399 Otros Ingresos y Beneficios Varios</t>
  </si>
  <si>
    <t>5000 GASTO</t>
  </si>
  <si>
    <t>ERA-03</t>
  </si>
  <si>
    <t>5100 Gastos de Funcionamiento</t>
  </si>
  <si>
    <t>5110 Servicios Personales</t>
  </si>
  <si>
    <t>5111 Rem. al Personal Carácter Perm</t>
  </si>
  <si>
    <t>5112 Rem. al Personal Carácter Tran</t>
  </si>
  <si>
    <t>5113 Rem. Adicionales y Especiales</t>
  </si>
  <si>
    <t>5114 Seguridad Social</t>
  </si>
  <si>
    <t>5115 Otras Prestaciones Sociales y Econó</t>
  </si>
  <si>
    <t>5116 Pag. de Estímulos a Servidores Púb.</t>
  </si>
  <si>
    <t>5120 Materiales y Suministros</t>
  </si>
  <si>
    <t>5121 Materiales de Admón, Emisión de Doc</t>
  </si>
  <si>
    <t>5122 Alimentos y Utensilios</t>
  </si>
  <si>
    <t>5123 Mat. Primas y Materiales de Prod. y</t>
  </si>
  <si>
    <t>5124 Mat. y Artículos de Construcción y</t>
  </si>
  <si>
    <t>5125 Prod.Químicos, Farmacéuticos y Lab.</t>
  </si>
  <si>
    <t>5126 Combustibles,Lubricantes y Aditivos</t>
  </si>
  <si>
    <t>5127 Vestuario,Blancos,Prendas de Protec</t>
  </si>
  <si>
    <t>5129 Herram.,Refacciones y Accesorios M</t>
  </si>
  <si>
    <t>5130 Servicios Generales</t>
  </si>
  <si>
    <t>5131 Servicios Básicos</t>
  </si>
  <si>
    <t>5132 Servicios de Arrendamiento</t>
  </si>
  <si>
    <t>5133 Serv. Profes., Científicos y Técn.</t>
  </si>
  <si>
    <t>5134 Serv.Financieros, Bancarios y Comer</t>
  </si>
  <si>
    <t>5135 Serv. de Inst., Reparación, Mant.</t>
  </si>
  <si>
    <t>5136 Serv. de Comunicación Social y Pub.</t>
  </si>
  <si>
    <t>5137 Servicios de Traslado y Viáticos</t>
  </si>
  <si>
    <t>5138 Servicios Oficiales</t>
  </si>
  <si>
    <t>5139 Otros Servicios Generales</t>
  </si>
  <si>
    <t>5200 Trans., Asignaciones, Subsidios</t>
  </si>
  <si>
    <t>5220 Trans. al Resto del Sector Púb.</t>
  </si>
  <si>
    <t>5221 Trans. a Entidades Paraestatales</t>
  </si>
  <si>
    <t>5222 Trans. a Entid Federativas y Munic.</t>
  </si>
  <si>
    <t>5240 Ayudas Sociales</t>
  </si>
  <si>
    <t>5241 Ayudas Sociales a Personas</t>
  </si>
  <si>
    <t>5242 Becas</t>
  </si>
  <si>
    <t>5243 Ayudas Sociales a Instituciones</t>
  </si>
  <si>
    <t>5250 Pensiones y Jubilaciones</t>
  </si>
  <si>
    <t>5252 Jubilaciones</t>
  </si>
  <si>
    <t>5500 Otros Gtos y Pérdidas Extraord.</t>
  </si>
  <si>
    <t>5510 Estim., Depreciaciones, Deterioros</t>
  </si>
  <si>
    <t>5515 Depreciación de Bienes Muebles</t>
  </si>
  <si>
    <t>5517 Amortización de Activos Intangibles</t>
  </si>
  <si>
    <t>5590 Otros Gastos</t>
  </si>
  <si>
    <t>5597 Pérdidas por Particip. Patrimonial</t>
  </si>
  <si>
    <t>5599 Otros Gastos Varios</t>
  </si>
  <si>
    <t>3210 Resultado del Ejer(Ahorro/Desahorro</t>
  </si>
  <si>
    <t>Bajo protesta de decir verdad declaramos que los Estados Financieros y sus notas son razonablemente correctos y son responsabilidad del emisor.</t>
  </si>
  <si>
    <t>SOFIA AYALA RODRIGUEZ</t>
  </si>
  <si>
    <t>IRMA PEREZ FLORES</t>
  </si>
  <si>
    <t xml:space="preserve">RECTORA </t>
  </si>
  <si>
    <t>DIRECTORA DE ADMINISTRACION Y FINANZAS</t>
  </si>
  <si>
    <t>DEL 01 DE ENERO AL 30 DE SEPTIEMBRE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</si>
</sst>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00_ ;\-#,##0.00000000000\ "/>
  </numFmts>
  <fonts count="10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10"/>
      <color theme="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6" fontId="3" fillId="2" borderId="0" xfId="0" applyNumberFormat="1" applyFont="1" applyFill="1"/>
    <xf numFmtId="0" fontId="6" fillId="0" borderId="0" xfId="0" applyFont="1"/>
    <xf numFmtId="0" fontId="6" fillId="2" borderId="0" xfId="0" applyFont="1" applyFill="1"/>
    <xf numFmtId="0" fontId="6" fillId="0" borderId="7" xfId="0" applyFont="1" applyBorder="1"/>
    <xf numFmtId="0" fontId="6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43" fontId="3" fillId="2" borderId="0" xfId="1" applyNumberFormat="1" applyFont="1" applyFill="1" applyBorder="1" applyAlignment="1" applyProtection="1">
      <alignment vertical="top"/>
    </xf>
    <xf numFmtId="49" fontId="7" fillId="3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left"/>
    </xf>
    <xf numFmtId="4" fontId="7" fillId="3" borderId="3" xfId="0" applyNumberFormat="1" applyFont="1" applyFill="1" applyBorder="1" applyAlignment="1">
      <alignment horizontal="right"/>
    </xf>
    <xf numFmtId="0" fontId="8" fillId="3" borderId="4" xfId="2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horizontal="left"/>
    </xf>
    <xf numFmtId="4" fontId="9" fillId="0" borderId="5" xfId="2" applyNumberFormat="1" applyFont="1" applyFill="1" applyBorder="1" applyProtection="1">
      <protection locked="0"/>
    </xf>
    <xf numFmtId="4" fontId="9" fillId="0" borderId="0" xfId="2" applyNumberFormat="1" applyFont="1" applyFill="1" applyBorder="1" applyProtection="1">
      <protection locked="0"/>
    </xf>
    <xf numFmtId="49" fontId="9" fillId="2" borderId="5" xfId="0" applyNumberFormat="1" applyFont="1" applyFill="1" applyBorder="1" applyAlignment="1">
      <alignment horizontal="left"/>
    </xf>
    <xf numFmtId="164" fontId="9" fillId="2" borderId="5" xfId="0" applyNumberFormat="1" applyFont="1" applyFill="1" applyBorder="1"/>
    <xf numFmtId="4" fontId="9" fillId="2" borderId="5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9" fillId="0" borderId="4" xfId="2" applyNumberFormat="1" applyFont="1" applyFill="1" applyBorder="1" applyProtection="1">
      <protection locked="0"/>
    </xf>
    <xf numFmtId="49" fontId="7" fillId="3" borderId="5" xfId="0" applyNumberFormat="1" applyFont="1" applyFill="1" applyBorder="1" applyAlignment="1">
      <alignment horizontal="left"/>
    </xf>
    <xf numFmtId="164" fontId="7" fillId="3" borderId="5" xfId="0" applyNumberFormat="1" applyFont="1" applyFill="1" applyBorder="1"/>
    <xf numFmtId="164" fontId="7" fillId="3" borderId="4" xfId="0" applyNumberFormat="1" applyFont="1" applyFill="1" applyBorder="1"/>
    <xf numFmtId="164" fontId="9" fillId="2" borderId="4" xfId="0" applyNumberFormat="1" applyFont="1" applyFill="1" applyBorder="1"/>
    <xf numFmtId="0" fontId="9" fillId="3" borderId="4" xfId="2" applyFont="1" applyFill="1" applyBorder="1" applyAlignment="1">
      <alignment vertical="top" wrapText="1"/>
    </xf>
    <xf numFmtId="164" fontId="9" fillId="2" borderId="6" xfId="0" applyNumberFormat="1" applyFont="1" applyFill="1" applyBorder="1"/>
    <xf numFmtId="164" fontId="7" fillId="3" borderId="1" xfId="0" applyNumberFormat="1" applyFont="1" applyFill="1" applyBorder="1"/>
    <xf numFmtId="164" fontId="7" fillId="3" borderId="9" xfId="0" applyNumberFormat="1" applyFont="1" applyFill="1" applyBorder="1"/>
    <xf numFmtId="0" fontId="8" fillId="3" borderId="6" xfId="2" applyFont="1" applyFill="1" applyBorder="1" applyAlignment="1">
      <alignment vertical="top" wrapText="1"/>
    </xf>
    <xf numFmtId="4" fontId="7" fillId="0" borderId="5" xfId="2" applyNumberFormat="1" applyFont="1" applyFill="1" applyBorder="1" applyProtection="1">
      <protection locked="0"/>
    </xf>
    <xf numFmtId="4" fontId="7" fillId="0" borderId="4" xfId="2" applyNumberFormat="1" applyFont="1" applyFill="1" applyBorder="1" applyProtection="1">
      <protection locked="0"/>
    </xf>
    <xf numFmtId="164" fontId="7" fillId="2" borderId="5" xfId="0" applyNumberFormat="1" applyFont="1" applyFill="1" applyBorder="1"/>
    <xf numFmtId="165" fontId="9" fillId="2" borderId="5" xfId="0" applyNumberFormat="1" applyFont="1" applyFill="1" applyBorder="1"/>
    <xf numFmtId="0" fontId="2" fillId="2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topLeftCell="A64" workbookViewId="0">
      <selection activeCell="C64" sqref="C64"/>
    </sheetView>
  </sheetViews>
  <sheetFormatPr baseColWidth="10" defaultRowHeight="12.75" x14ac:dyDescent="0.2"/>
  <cols>
    <col min="1" max="1" width="45" style="1" bestFit="1" customWidth="1"/>
    <col min="2" max="3" width="23.140625" style="1" customWidth="1"/>
    <col min="4" max="4" width="19" style="1" customWidth="1"/>
    <col min="5" max="16384" width="11.42578125" style="1"/>
  </cols>
  <sheetData>
    <row r="1" spans="1:7" x14ac:dyDescent="0.2">
      <c r="A1" s="37" t="s">
        <v>0</v>
      </c>
      <c r="B1" s="37"/>
      <c r="C1" s="37"/>
      <c r="D1" s="37"/>
    </row>
    <row r="2" spans="1:7" x14ac:dyDescent="0.2">
      <c r="A2" s="37" t="s">
        <v>1</v>
      </c>
      <c r="B2" s="37"/>
      <c r="C2" s="37"/>
      <c r="D2" s="37"/>
    </row>
    <row r="3" spans="1:7" x14ac:dyDescent="0.2">
      <c r="A3" s="37" t="s">
        <v>86</v>
      </c>
      <c r="B3" s="37"/>
      <c r="C3" s="37"/>
      <c r="D3" s="37"/>
    </row>
    <row r="5" spans="1:7" ht="15" x14ac:dyDescent="0.25">
      <c r="A5" s="10" t="s">
        <v>2</v>
      </c>
      <c r="B5" s="11" t="s">
        <v>3</v>
      </c>
      <c r="C5" s="11" t="s">
        <v>4</v>
      </c>
      <c r="D5" s="11" t="s">
        <v>5</v>
      </c>
    </row>
    <row r="6" spans="1:7" ht="15" x14ac:dyDescent="0.25">
      <c r="A6" s="10" t="s">
        <v>6</v>
      </c>
      <c r="B6" s="12">
        <f>B7+B20+B26</f>
        <v>21343263.759999998</v>
      </c>
      <c r="C6" s="12">
        <f>C7+C20+C26</f>
        <v>18689612.569999997</v>
      </c>
      <c r="D6" s="10">
        <v>0</v>
      </c>
    </row>
    <row r="7" spans="1:7" ht="15" x14ac:dyDescent="0.25">
      <c r="A7" s="13" t="s">
        <v>7</v>
      </c>
      <c r="B7" s="14">
        <f>B8+B10+B13+B18</f>
        <v>2623653.36</v>
      </c>
      <c r="C7" s="14">
        <f>C8+C10+C13+C18</f>
        <v>1512336.99</v>
      </c>
      <c r="D7" s="15" t="s">
        <v>8</v>
      </c>
    </row>
    <row r="8" spans="1:7" ht="15" x14ac:dyDescent="0.25">
      <c r="A8" s="16" t="s">
        <v>9</v>
      </c>
      <c r="B8" s="17">
        <v>2428737</v>
      </c>
      <c r="C8" s="18">
        <v>1403597.67</v>
      </c>
      <c r="D8" s="17"/>
    </row>
    <row r="9" spans="1:7" ht="15" x14ac:dyDescent="0.25">
      <c r="A9" s="19" t="s">
        <v>10</v>
      </c>
      <c r="B9" s="17">
        <v>2428737</v>
      </c>
      <c r="C9" s="18">
        <v>1403597.67</v>
      </c>
      <c r="D9" s="17"/>
      <c r="G9" s="1" t="s">
        <v>11</v>
      </c>
    </row>
    <row r="10" spans="1:7" ht="15" x14ac:dyDescent="0.25">
      <c r="A10" s="16" t="s">
        <v>12</v>
      </c>
      <c r="B10" s="17">
        <f>SUM(B11:B12)</f>
        <v>13300</v>
      </c>
      <c r="C10" s="18">
        <v>5500</v>
      </c>
      <c r="D10" s="20"/>
    </row>
    <row r="11" spans="1:7" ht="15" x14ac:dyDescent="0.25">
      <c r="A11" s="19" t="s">
        <v>13</v>
      </c>
      <c r="B11" s="17">
        <v>13300</v>
      </c>
      <c r="C11" s="18">
        <v>5500</v>
      </c>
      <c r="D11" s="20">
        <v>0</v>
      </c>
    </row>
    <row r="12" spans="1:7" ht="15" x14ac:dyDescent="0.25">
      <c r="A12" s="19" t="s">
        <v>14</v>
      </c>
      <c r="B12" s="21"/>
      <c r="C12" s="22"/>
      <c r="D12" s="20">
        <v>0</v>
      </c>
    </row>
    <row r="13" spans="1:7" ht="15" x14ac:dyDescent="0.25">
      <c r="A13" s="16" t="s">
        <v>15</v>
      </c>
      <c r="B13" s="17">
        <f>+SUM(B14:B17)</f>
        <v>46695.360000000001</v>
      </c>
      <c r="C13" s="23">
        <f>+SUM(C14:C17)</f>
        <v>26739.32</v>
      </c>
      <c r="D13" s="20">
        <v>0</v>
      </c>
    </row>
    <row r="14" spans="1:7" ht="15" x14ac:dyDescent="0.25">
      <c r="A14" s="19" t="s">
        <v>16</v>
      </c>
      <c r="B14" s="17">
        <v>19777.349999999999</v>
      </c>
      <c r="C14" s="18">
        <v>5040</v>
      </c>
      <c r="D14" s="20">
        <v>0</v>
      </c>
    </row>
    <row r="15" spans="1:7" ht="15" x14ac:dyDescent="0.25">
      <c r="A15" s="19" t="s">
        <v>17</v>
      </c>
      <c r="B15" s="21">
        <v>0</v>
      </c>
      <c r="C15" s="22">
        <v>0</v>
      </c>
      <c r="D15" s="20">
        <v>0</v>
      </c>
    </row>
    <row r="16" spans="1:7" ht="15" x14ac:dyDescent="0.25">
      <c r="A16" s="19" t="s">
        <v>18</v>
      </c>
      <c r="B16" s="21"/>
      <c r="C16" s="22"/>
      <c r="D16" s="20">
        <v>0</v>
      </c>
    </row>
    <row r="17" spans="1:4" ht="15" x14ac:dyDescent="0.25">
      <c r="A17" s="19" t="s">
        <v>19</v>
      </c>
      <c r="B17" s="17">
        <v>26918.01</v>
      </c>
      <c r="C17" s="18">
        <v>21699.32</v>
      </c>
      <c r="D17" s="20">
        <v>0</v>
      </c>
    </row>
    <row r="18" spans="1:4" ht="15" x14ac:dyDescent="0.25">
      <c r="A18" s="16" t="s">
        <v>20</v>
      </c>
      <c r="B18" s="21">
        <f>B19</f>
        <v>134921</v>
      </c>
      <c r="C18" s="22">
        <f>C19</f>
        <v>76500</v>
      </c>
      <c r="D18" s="20">
        <v>0</v>
      </c>
    </row>
    <row r="19" spans="1:4" ht="15" x14ac:dyDescent="0.25">
      <c r="A19" s="19" t="s">
        <v>21</v>
      </c>
      <c r="B19" s="17">
        <v>134921</v>
      </c>
      <c r="C19" s="18">
        <v>76500</v>
      </c>
      <c r="D19" s="20">
        <v>0</v>
      </c>
    </row>
    <row r="20" spans="1:4" ht="15" x14ac:dyDescent="0.25">
      <c r="A20" s="24" t="s">
        <v>22</v>
      </c>
      <c r="B20" s="25">
        <f>B21+B24</f>
        <v>18571145.759999998</v>
      </c>
      <c r="C20" s="26">
        <f>C21+C24</f>
        <v>17074272.759999998</v>
      </c>
      <c r="D20" s="15" t="s">
        <v>8</v>
      </c>
    </row>
    <row r="21" spans="1:4" ht="15" x14ac:dyDescent="0.25">
      <c r="A21" s="16" t="s">
        <v>23</v>
      </c>
      <c r="B21" s="17">
        <f>B22+B23</f>
        <v>7476000</v>
      </c>
      <c r="C21" s="23">
        <f>C22+C23</f>
        <v>6408000</v>
      </c>
      <c r="D21" s="20">
        <v>0</v>
      </c>
    </row>
    <row r="22" spans="1:4" ht="15" x14ac:dyDescent="0.25">
      <c r="A22" s="19" t="s">
        <v>24</v>
      </c>
      <c r="B22" s="20">
        <v>0</v>
      </c>
      <c r="C22" s="27">
        <v>0</v>
      </c>
      <c r="D22" s="20">
        <v>0</v>
      </c>
    </row>
    <row r="23" spans="1:4" ht="15" x14ac:dyDescent="0.25">
      <c r="A23" s="19" t="s">
        <v>25</v>
      </c>
      <c r="B23" s="17">
        <v>7476000</v>
      </c>
      <c r="C23" s="18">
        <v>6408000</v>
      </c>
      <c r="D23" s="20">
        <v>0</v>
      </c>
    </row>
    <row r="24" spans="1:4" ht="15" x14ac:dyDescent="0.25">
      <c r="A24" s="16" t="s">
        <v>26</v>
      </c>
      <c r="B24" s="17">
        <f>B25</f>
        <v>11095145.76</v>
      </c>
      <c r="C24" s="23">
        <f>C25</f>
        <v>10666272.76</v>
      </c>
      <c r="D24" s="20">
        <v>0</v>
      </c>
    </row>
    <row r="25" spans="1:4" ht="15" x14ac:dyDescent="0.25">
      <c r="A25" s="19" t="s">
        <v>27</v>
      </c>
      <c r="B25" s="17">
        <v>11095145.76</v>
      </c>
      <c r="C25" s="18">
        <v>10666272.76</v>
      </c>
      <c r="D25" s="20">
        <v>0</v>
      </c>
    </row>
    <row r="26" spans="1:4" ht="15" x14ac:dyDescent="0.25">
      <c r="A26" s="24" t="s">
        <v>28</v>
      </c>
      <c r="B26" s="25">
        <f>B27+B29</f>
        <v>148464.64000000001</v>
      </c>
      <c r="C26" s="26">
        <f>C27+C29</f>
        <v>103002.82</v>
      </c>
      <c r="D26" s="28" t="s">
        <v>29</v>
      </c>
    </row>
    <row r="27" spans="1:4" ht="15" x14ac:dyDescent="0.25">
      <c r="A27" s="16" t="s">
        <v>30</v>
      </c>
      <c r="B27" s="17">
        <f>+SUM(B28)</f>
        <v>148464.64000000001</v>
      </c>
      <c r="C27" s="23">
        <f>+SUM(C28)</f>
        <v>103002.82</v>
      </c>
      <c r="D27" s="20">
        <v>0</v>
      </c>
    </row>
    <row r="28" spans="1:4" ht="15" x14ac:dyDescent="0.25">
      <c r="A28" s="19" t="s">
        <v>31</v>
      </c>
      <c r="B28" s="17">
        <v>148464.64000000001</v>
      </c>
      <c r="C28" s="18">
        <v>103002.82</v>
      </c>
      <c r="D28" s="20">
        <v>0</v>
      </c>
    </row>
    <row r="29" spans="1:4" ht="15" x14ac:dyDescent="0.25">
      <c r="A29" s="16" t="s">
        <v>32</v>
      </c>
      <c r="B29" s="17"/>
      <c r="C29" s="23"/>
      <c r="D29" s="20">
        <v>0</v>
      </c>
    </row>
    <row r="30" spans="1:4" ht="15" x14ac:dyDescent="0.25">
      <c r="A30" s="19" t="s">
        <v>33</v>
      </c>
      <c r="B30" s="17"/>
      <c r="C30" s="23"/>
      <c r="D30" s="29">
        <v>0</v>
      </c>
    </row>
    <row r="31" spans="1:4" ht="15" x14ac:dyDescent="0.25">
      <c r="A31" s="10" t="s">
        <v>34</v>
      </c>
      <c r="B31" s="30">
        <f>B32+B59+B69</f>
        <v>14875694.229999999</v>
      </c>
      <c r="C31" s="31">
        <f>C32+C59+C69</f>
        <v>10032784.24</v>
      </c>
      <c r="D31" s="32" t="s">
        <v>35</v>
      </c>
    </row>
    <row r="32" spans="1:4" ht="15" x14ac:dyDescent="0.25">
      <c r="A32" s="24" t="s">
        <v>36</v>
      </c>
      <c r="B32" s="25">
        <f>B33+B40+B49</f>
        <v>14850896.149999999</v>
      </c>
      <c r="C32" s="26">
        <f>C33+C40+C49</f>
        <v>10007987.32</v>
      </c>
      <c r="D32" s="25">
        <v>0</v>
      </c>
    </row>
    <row r="33" spans="1:4" ht="15" x14ac:dyDescent="0.25">
      <c r="A33" s="19" t="s">
        <v>37</v>
      </c>
      <c r="B33" s="20">
        <f>SUM(B34:B39)</f>
        <v>11929060.039999999</v>
      </c>
      <c r="C33" s="27">
        <f>SUM(C34:C39)</f>
        <v>8084473.1500000004</v>
      </c>
      <c r="D33" s="20">
        <v>0</v>
      </c>
    </row>
    <row r="34" spans="1:4" ht="15" x14ac:dyDescent="0.25">
      <c r="A34" s="19" t="s">
        <v>38</v>
      </c>
      <c r="B34" s="17">
        <v>4442714.4800000004</v>
      </c>
      <c r="C34" s="18">
        <v>3355221.14</v>
      </c>
      <c r="D34" s="20">
        <v>0</v>
      </c>
    </row>
    <row r="35" spans="1:4" ht="15" x14ac:dyDescent="0.25">
      <c r="A35" s="19" t="s">
        <v>39</v>
      </c>
      <c r="B35" s="17">
        <v>1440765.88</v>
      </c>
      <c r="C35" s="18">
        <v>595530.03</v>
      </c>
      <c r="D35" s="20">
        <v>0</v>
      </c>
    </row>
    <row r="36" spans="1:4" ht="15" x14ac:dyDescent="0.25">
      <c r="A36" s="19" t="s">
        <v>40</v>
      </c>
      <c r="B36" s="17">
        <v>798325.64</v>
      </c>
      <c r="C36" s="18">
        <v>466229.65</v>
      </c>
      <c r="D36" s="20">
        <v>0</v>
      </c>
    </row>
    <row r="37" spans="1:4" ht="15" x14ac:dyDescent="0.25">
      <c r="A37" s="19" t="s">
        <v>41</v>
      </c>
      <c r="B37" s="17">
        <v>1493986.5</v>
      </c>
      <c r="C37" s="18">
        <v>1098699.6200000001</v>
      </c>
      <c r="D37" s="20">
        <v>0</v>
      </c>
    </row>
    <row r="38" spans="1:4" ht="15" x14ac:dyDescent="0.25">
      <c r="A38" s="19" t="s">
        <v>42</v>
      </c>
      <c r="B38" s="17">
        <v>3753267.54</v>
      </c>
      <c r="C38" s="18">
        <v>2568792.71</v>
      </c>
      <c r="D38" s="20">
        <v>0</v>
      </c>
    </row>
    <row r="39" spans="1:4" ht="15" x14ac:dyDescent="0.25">
      <c r="A39" s="19" t="s">
        <v>43</v>
      </c>
      <c r="B39" s="17"/>
      <c r="C39" s="27"/>
      <c r="D39" s="20">
        <v>0</v>
      </c>
    </row>
    <row r="40" spans="1:4" s="2" customFormat="1" ht="15" x14ac:dyDescent="0.25">
      <c r="A40" s="16" t="s">
        <v>44</v>
      </c>
      <c r="B40" s="33">
        <f>SUM(B41:B48)</f>
        <v>456458.64999999997</v>
      </c>
      <c r="C40" s="34">
        <f>SUM(C41:C48)</f>
        <v>256875.64999999997</v>
      </c>
      <c r="D40" s="35">
        <v>0</v>
      </c>
    </row>
    <row r="41" spans="1:4" ht="15" x14ac:dyDescent="0.25">
      <c r="A41" s="19" t="s">
        <v>45</v>
      </c>
      <c r="B41" s="17">
        <v>169326.94</v>
      </c>
      <c r="C41" s="18">
        <v>90776.49</v>
      </c>
      <c r="D41" s="20">
        <v>0</v>
      </c>
    </row>
    <row r="42" spans="1:4" ht="15" x14ac:dyDescent="0.25">
      <c r="A42" s="19" t="s">
        <v>46</v>
      </c>
      <c r="B42" s="17">
        <v>7368.58</v>
      </c>
      <c r="C42" s="18">
        <v>3419.5</v>
      </c>
      <c r="D42" s="20">
        <v>0</v>
      </c>
    </row>
    <row r="43" spans="1:4" ht="15" x14ac:dyDescent="0.25">
      <c r="A43" s="19" t="s">
        <v>47</v>
      </c>
      <c r="B43" s="17"/>
      <c r="C43" s="27"/>
      <c r="D43" s="20">
        <v>0</v>
      </c>
    </row>
    <row r="44" spans="1:4" ht="15" x14ac:dyDescent="0.25">
      <c r="A44" s="19" t="s">
        <v>48</v>
      </c>
      <c r="B44" s="17">
        <v>49428.79</v>
      </c>
      <c r="C44" s="18">
        <v>34740.129999999997</v>
      </c>
      <c r="D44" s="20">
        <v>0</v>
      </c>
    </row>
    <row r="45" spans="1:4" ht="15" x14ac:dyDescent="0.25">
      <c r="A45" s="19" t="s">
        <v>49</v>
      </c>
      <c r="B45" s="17">
        <v>36844</v>
      </c>
      <c r="C45" s="18">
        <v>21643.360000000001</v>
      </c>
      <c r="D45" s="20">
        <v>0</v>
      </c>
    </row>
    <row r="46" spans="1:4" ht="15" x14ac:dyDescent="0.25">
      <c r="A46" s="19" t="s">
        <v>50</v>
      </c>
      <c r="B46" s="17">
        <v>135662.78</v>
      </c>
      <c r="C46" s="18">
        <v>82628.179999999993</v>
      </c>
      <c r="D46" s="20">
        <v>0</v>
      </c>
    </row>
    <row r="47" spans="1:4" ht="15" x14ac:dyDescent="0.25">
      <c r="A47" s="19" t="s">
        <v>51</v>
      </c>
      <c r="B47" s="17">
        <v>6048</v>
      </c>
      <c r="C47" s="18">
        <v>4998</v>
      </c>
      <c r="D47" s="20">
        <v>0</v>
      </c>
    </row>
    <row r="48" spans="1:4" ht="15" x14ac:dyDescent="0.25">
      <c r="A48" s="19" t="s">
        <v>52</v>
      </c>
      <c r="B48" s="17">
        <v>51779.56</v>
      </c>
      <c r="C48" s="18">
        <v>18669.990000000002</v>
      </c>
      <c r="D48" s="20">
        <v>0</v>
      </c>
    </row>
    <row r="49" spans="1:4" s="2" customFormat="1" ht="15" x14ac:dyDescent="0.25">
      <c r="A49" s="16" t="s">
        <v>53</v>
      </c>
      <c r="B49" s="33">
        <f>SUM(B50:B58)</f>
        <v>2465377.46</v>
      </c>
      <c r="C49" s="34">
        <f>SUM(C50:C58)</f>
        <v>1666638.52</v>
      </c>
      <c r="D49" s="35">
        <v>0</v>
      </c>
    </row>
    <row r="50" spans="1:4" ht="15" x14ac:dyDescent="0.25">
      <c r="A50" s="19" t="s">
        <v>54</v>
      </c>
      <c r="B50" s="17">
        <v>388061.98</v>
      </c>
      <c r="C50" s="18">
        <v>237824.52</v>
      </c>
      <c r="D50" s="20">
        <v>0</v>
      </c>
    </row>
    <row r="51" spans="1:4" ht="15" x14ac:dyDescent="0.25">
      <c r="A51" s="19" t="s">
        <v>55</v>
      </c>
      <c r="B51" s="17">
        <v>33994.400000000001</v>
      </c>
      <c r="C51" s="18">
        <v>25200</v>
      </c>
      <c r="D51" s="20">
        <v>0</v>
      </c>
    </row>
    <row r="52" spans="1:4" ht="15" x14ac:dyDescent="0.25">
      <c r="A52" s="19" t="s">
        <v>56</v>
      </c>
      <c r="B52" s="17">
        <v>925714.22</v>
      </c>
      <c r="C52" s="18">
        <v>631039.22</v>
      </c>
      <c r="D52" s="20">
        <v>0</v>
      </c>
    </row>
    <row r="53" spans="1:4" ht="15" x14ac:dyDescent="0.25">
      <c r="A53" s="19" t="s">
        <v>57</v>
      </c>
      <c r="B53" s="17">
        <v>73731.37</v>
      </c>
      <c r="C53" s="18">
        <v>61950.99</v>
      </c>
      <c r="D53" s="20">
        <v>0</v>
      </c>
    </row>
    <row r="54" spans="1:4" ht="15" x14ac:dyDescent="0.25">
      <c r="A54" s="19" t="s">
        <v>58</v>
      </c>
      <c r="B54" s="17">
        <v>404492.02</v>
      </c>
      <c r="C54" s="18">
        <v>268233.19</v>
      </c>
      <c r="D54" s="20">
        <v>0</v>
      </c>
    </row>
    <row r="55" spans="1:4" ht="15" x14ac:dyDescent="0.25">
      <c r="A55" s="19" t="s">
        <v>59</v>
      </c>
      <c r="B55" s="17">
        <v>47910.6</v>
      </c>
      <c r="C55" s="18">
        <v>32330.35</v>
      </c>
      <c r="D55" s="20">
        <v>0</v>
      </c>
    </row>
    <row r="56" spans="1:4" ht="15" x14ac:dyDescent="0.25">
      <c r="A56" s="19" t="s">
        <v>60</v>
      </c>
      <c r="B56" s="17">
        <v>188123.65</v>
      </c>
      <c r="C56" s="18">
        <v>109190.2</v>
      </c>
      <c r="D56" s="20">
        <v>0</v>
      </c>
    </row>
    <row r="57" spans="1:4" ht="15" x14ac:dyDescent="0.25">
      <c r="A57" s="19" t="s">
        <v>61</v>
      </c>
      <c r="B57" s="17">
        <v>110867.69</v>
      </c>
      <c r="C57" s="18">
        <v>83774.789999999994</v>
      </c>
      <c r="D57" s="20">
        <v>0</v>
      </c>
    </row>
    <row r="58" spans="1:4" ht="15" x14ac:dyDescent="0.25">
      <c r="A58" s="19" t="s">
        <v>62</v>
      </c>
      <c r="B58" s="17">
        <v>292481.53000000003</v>
      </c>
      <c r="C58" s="18">
        <v>217095.26</v>
      </c>
      <c r="D58" s="20">
        <v>0</v>
      </c>
    </row>
    <row r="59" spans="1:4" ht="15" x14ac:dyDescent="0.25">
      <c r="A59" s="24" t="s">
        <v>63</v>
      </c>
      <c r="B59" s="25">
        <f>B60+B63+B67</f>
        <v>24793.919999999998</v>
      </c>
      <c r="C59" s="26">
        <f>C60+C63+C67</f>
        <v>24793.919999999998</v>
      </c>
      <c r="D59" s="25">
        <v>0</v>
      </c>
    </row>
    <row r="60" spans="1:4" ht="15" x14ac:dyDescent="0.25">
      <c r="A60" s="19" t="s">
        <v>64</v>
      </c>
      <c r="B60" s="20"/>
      <c r="C60" s="20"/>
      <c r="D60" s="20">
        <v>0</v>
      </c>
    </row>
    <row r="61" spans="1:4" ht="15" x14ac:dyDescent="0.25">
      <c r="A61" s="19" t="s">
        <v>65</v>
      </c>
      <c r="B61" s="36"/>
      <c r="C61" s="36"/>
      <c r="D61" s="20">
        <v>0</v>
      </c>
    </row>
    <row r="62" spans="1:4" ht="15" x14ac:dyDescent="0.25">
      <c r="A62" s="19" t="s">
        <v>66</v>
      </c>
      <c r="B62" s="20"/>
      <c r="C62" s="20"/>
      <c r="D62" s="20">
        <v>0</v>
      </c>
    </row>
    <row r="63" spans="1:4" ht="15" x14ac:dyDescent="0.25">
      <c r="A63" s="19" t="s">
        <v>67</v>
      </c>
      <c r="B63" s="20">
        <f>B64+B65+B66</f>
        <v>24793.919999999998</v>
      </c>
      <c r="C63" s="20">
        <f>C64+C65+C66</f>
        <v>24793.919999999998</v>
      </c>
      <c r="D63" s="20">
        <v>0</v>
      </c>
    </row>
    <row r="64" spans="1:4" ht="15" x14ac:dyDescent="0.25">
      <c r="A64" s="19" t="s">
        <v>68</v>
      </c>
      <c r="B64" s="20">
        <v>24793.919999999998</v>
      </c>
      <c r="C64" s="20">
        <v>24793.919999999998</v>
      </c>
      <c r="D64" s="20">
        <v>0</v>
      </c>
    </row>
    <row r="65" spans="1:4" ht="15" x14ac:dyDescent="0.25">
      <c r="A65" s="19" t="s">
        <v>69</v>
      </c>
      <c r="B65" s="20"/>
      <c r="C65" s="20"/>
      <c r="D65" s="20">
        <v>0</v>
      </c>
    </row>
    <row r="66" spans="1:4" ht="15" x14ac:dyDescent="0.25">
      <c r="A66" s="19" t="s">
        <v>70</v>
      </c>
      <c r="B66" s="20"/>
      <c r="C66" s="20"/>
      <c r="D66" s="20">
        <v>0</v>
      </c>
    </row>
    <row r="67" spans="1:4" ht="15" x14ac:dyDescent="0.25">
      <c r="A67" s="19" t="s">
        <v>71</v>
      </c>
      <c r="B67" s="20"/>
      <c r="C67" s="20"/>
      <c r="D67" s="20">
        <v>0</v>
      </c>
    </row>
    <row r="68" spans="1:4" ht="15" x14ac:dyDescent="0.25">
      <c r="A68" s="19" t="s">
        <v>72</v>
      </c>
      <c r="B68" s="20"/>
      <c r="C68" s="20"/>
      <c r="D68" s="20">
        <v>0</v>
      </c>
    </row>
    <row r="69" spans="1:4" ht="15" x14ac:dyDescent="0.25">
      <c r="A69" s="24" t="s">
        <v>73</v>
      </c>
      <c r="B69" s="25">
        <f>B70+B73</f>
        <v>4.16</v>
      </c>
      <c r="C69" s="25">
        <f>C70+C73</f>
        <v>3</v>
      </c>
      <c r="D69" s="25">
        <v>0</v>
      </c>
    </row>
    <row r="70" spans="1:4" ht="15" x14ac:dyDescent="0.25">
      <c r="A70" s="19" t="s">
        <v>74</v>
      </c>
      <c r="B70" s="20"/>
      <c r="C70" s="20"/>
      <c r="D70" s="20">
        <v>0</v>
      </c>
    </row>
    <row r="71" spans="1:4" ht="15" x14ac:dyDescent="0.25">
      <c r="A71" s="19" t="s">
        <v>75</v>
      </c>
      <c r="B71" s="20"/>
      <c r="C71" s="20"/>
      <c r="D71" s="20">
        <v>0</v>
      </c>
    </row>
    <row r="72" spans="1:4" ht="15" x14ac:dyDescent="0.25">
      <c r="A72" s="19" t="s">
        <v>76</v>
      </c>
      <c r="B72" s="36"/>
      <c r="C72" s="36"/>
      <c r="D72" s="20">
        <v>0</v>
      </c>
    </row>
    <row r="73" spans="1:4" ht="15" x14ac:dyDescent="0.25">
      <c r="A73" s="19" t="s">
        <v>77</v>
      </c>
      <c r="B73" s="17">
        <f>SUM(B74:B75)</f>
        <v>4.16</v>
      </c>
      <c r="C73" s="17">
        <v>3</v>
      </c>
      <c r="D73" s="20">
        <v>0</v>
      </c>
    </row>
    <row r="74" spans="1:4" ht="15" x14ac:dyDescent="0.25">
      <c r="A74" s="19" t="s">
        <v>78</v>
      </c>
      <c r="B74" s="20"/>
      <c r="C74" s="20"/>
      <c r="D74" s="20">
        <v>0</v>
      </c>
    </row>
    <row r="75" spans="1:4" ht="15" x14ac:dyDescent="0.25">
      <c r="A75" s="19" t="s">
        <v>79</v>
      </c>
      <c r="B75" s="18">
        <v>4.16</v>
      </c>
      <c r="C75" s="29">
        <v>3</v>
      </c>
      <c r="D75" s="20">
        <v>0</v>
      </c>
    </row>
    <row r="76" spans="1:4" ht="15" x14ac:dyDescent="0.25">
      <c r="A76" s="10" t="s">
        <v>80</v>
      </c>
      <c r="B76" s="30">
        <f>B6-B31</f>
        <v>6467569.5299999993</v>
      </c>
      <c r="C76" s="30">
        <f>C6-C31</f>
        <v>8656828.3299999963</v>
      </c>
      <c r="D76" s="30">
        <v>0</v>
      </c>
    </row>
    <row r="77" spans="1:4" x14ac:dyDescent="0.2">
      <c r="B77" s="3"/>
    </row>
    <row r="78" spans="1:4" x14ac:dyDescent="0.2">
      <c r="A78" s="1" t="s">
        <v>81</v>
      </c>
    </row>
    <row r="81" spans="1:7" x14ac:dyDescent="0.2">
      <c r="A81" s="4"/>
      <c r="B81" s="4"/>
      <c r="C81" s="4"/>
      <c r="D81" s="4"/>
      <c r="E81" s="4"/>
      <c r="F81" s="4"/>
      <c r="G81" s="5"/>
    </row>
    <row r="82" spans="1:7" x14ac:dyDescent="0.2">
      <c r="A82" s="6"/>
      <c r="B82" s="4"/>
      <c r="C82" s="4"/>
      <c r="D82" s="4"/>
      <c r="E82" s="4"/>
    </row>
    <row r="83" spans="1:7" x14ac:dyDescent="0.2">
      <c r="A83" s="7" t="s">
        <v>82</v>
      </c>
      <c r="B83" s="8"/>
      <c r="C83" s="38" t="s">
        <v>83</v>
      </c>
      <c r="D83" s="38"/>
      <c r="E83" s="38"/>
    </row>
    <row r="84" spans="1:7" x14ac:dyDescent="0.2">
      <c r="A84" s="7" t="s">
        <v>84</v>
      </c>
      <c r="B84" s="9"/>
      <c r="C84" s="39" t="s">
        <v>85</v>
      </c>
      <c r="D84" s="39"/>
      <c r="E84" s="39"/>
    </row>
    <row r="85" spans="1:7" x14ac:dyDescent="0.2">
      <c r="A85" s="4"/>
      <c r="B85" s="4"/>
      <c r="C85" s="4"/>
      <c r="D85" s="4"/>
      <c r="E85" s="4"/>
      <c r="F85" s="4"/>
      <c r="G85" s="5"/>
    </row>
  </sheetData>
  <mergeCells count="5">
    <mergeCell ref="A1:D1"/>
    <mergeCell ref="A2:D2"/>
    <mergeCell ref="A3:D3"/>
    <mergeCell ref="C83:E83"/>
    <mergeCell ref="C84:E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2017-08-16T14:48:31Z</dcterms:created>
  <dcterms:modified xsi:type="dcterms:W3CDTF">2017-08-16T21:05:53Z</dcterms:modified>
</cp:coreProperties>
</file>